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C:\Users\SchneiderC\Desktop\"/>
    </mc:Choice>
  </mc:AlternateContent>
  <xr:revisionPtr revIDLastSave="0" documentId="13_ncr:1_{599A419B-F171-4E4B-B9E7-6397A6FA6B91}" xr6:coauthVersionLast="36" xr6:coauthVersionMax="36" xr10:uidLastSave="{00000000-0000-0000-0000-000000000000}"/>
  <bookViews>
    <workbookView xWindow="0" yWindow="0" windowWidth="21570" windowHeight="9945" xr2:uid="{00000000-000D-0000-FFFF-FFFF00000000}"/>
  </bookViews>
  <sheets>
    <sheet name="Informationen und Legende" sheetId="5" r:id="rId1"/>
    <sheet name="Referenzwaage" sheetId="4" r:id="rId2"/>
    <sheet name="Wägezelle + Bandgeschwind." sheetId="1" r:id="rId3"/>
  </sheets>
  <definedNames>
    <definedName name="_xlnm.Print_Area" localSheetId="1">Referenzwaage!$A$1:$H$97</definedName>
    <definedName name="_xlnm.Print_Area" localSheetId="2">'Wägezelle + Bandgeschwind.'!$A$1:$G$122</definedName>
  </definedNames>
  <calcPr calcId="191029"/>
</workbook>
</file>

<file path=xl/calcChain.xml><?xml version="1.0" encoding="utf-8"?>
<calcChain xmlns="http://schemas.openxmlformats.org/spreadsheetml/2006/main">
  <c r="E46" i="4" l="1"/>
  <c r="E47" i="4"/>
  <c r="E48" i="4"/>
  <c r="E84" i="1" l="1"/>
  <c r="E83" i="1"/>
  <c r="E82" i="1"/>
  <c r="E81" i="1"/>
  <c r="E62" i="1"/>
  <c r="E61" i="1"/>
  <c r="E60" i="1"/>
  <c r="E59" i="1"/>
  <c r="H74" i="4"/>
  <c r="H50" i="4"/>
  <c r="E61" i="4"/>
  <c r="E60" i="4"/>
  <c r="E59" i="4"/>
  <c r="E58" i="4"/>
  <c r="E86" i="1" l="1"/>
  <c r="E63" i="4"/>
  <c r="E64" i="1"/>
  <c r="E108" i="1" s="1"/>
  <c r="E109" i="1" s="1"/>
  <c r="E87" i="1"/>
  <c r="E65" i="1"/>
  <c r="E64" i="4"/>
  <c r="E37" i="4"/>
  <c r="E36" i="4"/>
  <c r="E35" i="4"/>
  <c r="E34" i="4"/>
  <c r="E39" i="4" l="1"/>
  <c r="E84" i="4" s="1"/>
  <c r="E85" i="4" s="1"/>
  <c r="E40" i="4"/>
  <c r="D74" i="4" l="1"/>
  <c r="B74" i="4"/>
  <c r="B78" i="4" s="1"/>
  <c r="D50" i="4"/>
  <c r="B50" i="4"/>
  <c r="B54" i="4" s="1"/>
  <c r="E76" i="4"/>
  <c r="G73" i="4"/>
  <c r="E73" i="4"/>
  <c r="G72" i="4"/>
  <c r="E72" i="4"/>
  <c r="G71" i="4"/>
  <c r="E71" i="4"/>
  <c r="G70" i="4"/>
  <c r="E70" i="4"/>
  <c r="D62" i="4"/>
  <c r="G49" i="4"/>
  <c r="E49" i="4"/>
  <c r="G48" i="4"/>
  <c r="G47" i="4"/>
  <c r="G46" i="4"/>
  <c r="D38" i="4"/>
  <c r="E99" i="1"/>
  <c r="D97" i="1"/>
  <c r="B97" i="1"/>
  <c r="G96" i="1"/>
  <c r="E96" i="1"/>
  <c r="G95" i="1"/>
  <c r="E95" i="1"/>
  <c r="G94" i="1"/>
  <c r="E94" i="1"/>
  <c r="G93" i="1"/>
  <c r="E93" i="1"/>
  <c r="D85" i="1"/>
  <c r="G74" i="1"/>
  <c r="E74" i="1"/>
  <c r="G73" i="1"/>
  <c r="E73" i="1"/>
  <c r="G72" i="1"/>
  <c r="E72" i="1"/>
  <c r="G71" i="1"/>
  <c r="E71" i="1"/>
  <c r="D75" i="1"/>
  <c r="B75" i="1"/>
  <c r="D63" i="1"/>
  <c r="D45" i="1"/>
  <c r="E47" i="1" s="1"/>
  <c r="B45" i="1"/>
  <c r="D38" i="1"/>
  <c r="E40" i="1" s="1"/>
  <c r="B38" i="1"/>
  <c r="G44" i="1"/>
  <c r="E44" i="1"/>
  <c r="G43" i="1"/>
  <c r="E43" i="1"/>
  <c r="G42" i="1"/>
  <c r="E42" i="1"/>
  <c r="G41" i="1"/>
  <c r="E41" i="1"/>
  <c r="G37" i="1"/>
  <c r="G36" i="1"/>
  <c r="G35" i="1"/>
  <c r="G34" i="1"/>
  <c r="E37" i="1"/>
  <c r="E36" i="1"/>
  <c r="E35" i="1"/>
  <c r="E34" i="1"/>
  <c r="E31" i="1"/>
  <c r="E54" i="1" s="1"/>
  <c r="E55" i="1" s="1"/>
  <c r="E46" i="1" l="1"/>
  <c r="E75" i="4"/>
  <c r="E39" i="1"/>
  <c r="E105" i="1" s="1"/>
  <c r="E106" i="1" s="1"/>
  <c r="E77" i="1" l="1"/>
  <c r="E113" i="1" s="1"/>
  <c r="E52" i="4"/>
  <c r="E89" i="4" s="1"/>
  <c r="E51" i="4" l="1"/>
  <c r="E87" i="4" s="1"/>
  <c r="E88" i="4" s="1"/>
  <c r="E91" i="4" s="1"/>
  <c r="E76" i="1"/>
  <c r="E111" i="1" s="1"/>
  <c r="E98" i="1"/>
  <c r="E112" i="1" l="1"/>
  <c r="E115" i="1" s="1"/>
</calcChain>
</file>

<file path=xl/sharedStrings.xml><?xml version="1.0" encoding="utf-8"?>
<sst xmlns="http://schemas.openxmlformats.org/spreadsheetml/2006/main" count="279" uniqueCount="165">
  <si>
    <t>1. Allgemeine Daten</t>
  </si>
  <si>
    <t>Auftragsdaten</t>
  </si>
  <si>
    <t>Betreiber</t>
  </si>
  <si>
    <t>Aufstellort</t>
  </si>
  <si>
    <t>Datum der Kalibrierung</t>
  </si>
  <si>
    <t>nächste Kalibrierung</t>
  </si>
  <si>
    <t>Prüfer</t>
  </si>
  <si>
    <t>Bandwaagendaten</t>
  </si>
  <si>
    <t>Hersteller</t>
  </si>
  <si>
    <t>Modell</t>
  </si>
  <si>
    <t>Serien-Nummer</t>
  </si>
  <si>
    <t>Typ</t>
  </si>
  <si>
    <t>Referenz [m/s]</t>
  </si>
  <si>
    <t>Anzeige [m/s]</t>
  </si>
  <si>
    <t>Zustandsbeschreibung</t>
  </si>
  <si>
    <t>Verschmutzung</t>
  </si>
  <si>
    <t>keine</t>
  </si>
  <si>
    <t>geringe</t>
  </si>
  <si>
    <t>mittlere</t>
  </si>
  <si>
    <t>hohe</t>
  </si>
  <si>
    <t>nicht funktionsfähig</t>
  </si>
  <si>
    <t>Umgebungsbedingungen</t>
  </si>
  <si>
    <t>konstant während der Kalibrierung?</t>
  </si>
  <si>
    <t>Bandgeschwindigkeit</t>
  </si>
  <si>
    <t>ja</t>
  </si>
  <si>
    <t>nein</t>
  </si>
  <si>
    <t>Standort</t>
  </si>
  <si>
    <t>Referenz [t/h]</t>
  </si>
  <si>
    <t>Nennförderstärke [t/h]</t>
  </si>
  <si>
    <t>normale/typische Förderstärke [t/h]</t>
  </si>
  <si>
    <t>Teilungswert Förderwert [t/h]</t>
  </si>
  <si>
    <t>Teilungswert Zähler (t]</t>
  </si>
  <si>
    <t>Daten Referenzwaage</t>
  </si>
  <si>
    <t>letzte Kalibrierung/Eichung</t>
  </si>
  <si>
    <t>Referenz [t]</t>
  </si>
  <si>
    <t>Anzeige [t]</t>
  </si>
  <si>
    <t>errechneter Mittelwert des Nullpunkts vor Eingriff</t>
  </si>
  <si>
    <t>errechneter Mittelwert des Nullpunkt nach Eingriff</t>
  </si>
  <si>
    <t>errechneter Mittelwert des Arbeitspunkts vor Eingriff</t>
  </si>
  <si>
    <t>errechneter Mittelwert des Arbeitspunkts nach Eingriff</t>
  </si>
  <si>
    <t>konstant während der Prüfung?</t>
  </si>
  <si>
    <t xml:space="preserve">2. Prüfen der Geschwindigkeit </t>
  </si>
  <si>
    <t>3. Prüfen der Wägezelle</t>
  </si>
  <si>
    <t>letzte Prüfung</t>
  </si>
  <si>
    <t>Prüfprotokoll-Nr.</t>
  </si>
  <si>
    <t>Bandlänge [m]</t>
  </si>
  <si>
    <t>Zeit pro Umlauf [s]</t>
  </si>
  <si>
    <t>1. Geschw. vor Eingriff</t>
  </si>
  <si>
    <t>2. Geschw. vor Eingriff</t>
  </si>
  <si>
    <t>3. Geschw. vor Eingriff</t>
  </si>
  <si>
    <t>4. Geschw. vor Eingriff</t>
  </si>
  <si>
    <t>errechneter Mittelwert der Geschw. vor Eingriff</t>
  </si>
  <si>
    <t>4. Geschw. nach Eingriff</t>
  </si>
  <si>
    <t>1. Geschw. nach Eingriff</t>
  </si>
  <si>
    <t>2. Geschw. nach Eingriff</t>
  </si>
  <si>
    <t>3. Geschw. nach Eingriff</t>
  </si>
  <si>
    <t>errechneter Mittelwert der Geschw. nach Eingriff</t>
  </si>
  <si>
    <t>Prüfmittel.-Nr</t>
  </si>
  <si>
    <t>Daten des eingesetzten Referenz-Geschwindigkeitsmessers</t>
  </si>
  <si>
    <t>Daten zum Förderband</t>
  </si>
  <si>
    <t>Prüfprotokoll - Prüfen der Wägezelle und Bandgeschwindigkeit (statische Prüfung)</t>
  </si>
  <si>
    <t>Prüfdaten</t>
  </si>
  <si>
    <t>Daten Prüfmittel *)</t>
  </si>
  <si>
    <t>1. Messung vor Eingriff</t>
  </si>
  <si>
    <t>2. Messung vor Eingriff</t>
  </si>
  <si>
    <t>3. Messung vor Eingriff</t>
  </si>
  <si>
    <t>4. Messung vor Eingriff</t>
  </si>
  <si>
    <t>1. Messung nach Eingriff</t>
  </si>
  <si>
    <t>2. Messung nach Eingriff</t>
  </si>
  <si>
    <t>3. Messung nach Eingriff</t>
  </si>
  <si>
    <t>4. Messung nach Eingriff</t>
  </si>
  <si>
    <t>Bandwaagentyp (Rollenanzahl)</t>
  </si>
  <si>
    <t>sonst. Merkmale</t>
  </si>
  <si>
    <t>Sollwert [t/h]</t>
  </si>
  <si>
    <t>2. Kalibrierung</t>
  </si>
  <si>
    <t>sind die Prüftabellen entsprechend zu erweitern.</t>
  </si>
  <si>
    <t>relativer Fehler [%]</t>
  </si>
  <si>
    <t>Unsicherheit [%] der Referenzwaage</t>
  </si>
  <si>
    <t>errechneter Mittelwert des Nullpunkts nach Eingriff</t>
  </si>
  <si>
    <t>Datum der Prüfung</t>
  </si>
  <si>
    <t>nächste Prüfung</t>
  </si>
  <si>
    <t>Referenz [t/h] oder [t]</t>
  </si>
  <si>
    <t>Anzeige [t/h] oder [t]</t>
  </si>
  <si>
    <t>*) Wenn mehrere unterschiedliche Massestücke als Prüfmittel eingesetzt werden,</t>
  </si>
  <si>
    <t>Prüfprotokoll - Vergleichsmessung mit Referenzwaage</t>
  </si>
  <si>
    <t>absoluter Fehler [t]</t>
  </si>
  <si>
    <t>absoluter Fehler [m/s]</t>
  </si>
  <si>
    <t>Name</t>
  </si>
  <si>
    <t>Prüfprotokoll_Vorlage.xlsx</t>
  </si>
  <si>
    <t>Stand</t>
  </si>
  <si>
    <t>Autor</t>
  </si>
  <si>
    <t>DEHSt</t>
  </si>
  <si>
    <t>grüne Felder</t>
  </si>
  <si>
    <t>orange Felder</t>
  </si>
  <si>
    <t>Hinweise:</t>
  </si>
  <si>
    <t>auszufüllende Felder</t>
  </si>
  <si>
    <t>Nullpunkt</t>
  </si>
  <si>
    <t>Arbeitspunkt</t>
  </si>
  <si>
    <t xml:space="preserve">Die Datei enthält zwei Tabellenblätter.  Es ist immer nur ein Tabellenblatt für eine Prüfmethode der Bandwaage auszufüllen. 
Das Tabellenblatt "Referenzwaage" ist dann zu verwenden, wenn die Bandwaage durch Vergleich mit einer definierten Stoffmenge kalibriert wird, die auf einem geeichten Vergleichsmessgerät gewogen wurde oder die mit einem Prüfmittel überprüft wurde, dessen Unsicherheit weniger als 1/3 der Messunsicherheit der zu kalibrierenden Bandwaage aufweist. 
In Fällen, in denen keine referenzierbare Stoffstrommenge auf die zu überprüfende Waage gebracht werden kann, da die für die Überprüfung notwendigen Einbauten für das Ein- bzw. Ausschleusen von Material fehlen, beschränkt sich die Prüfung der Bandwaage in der Regel auf die Prüfung der Wägezelle(n) und der Bandgeschwindigkeit. In diesem Fall ist das Tabellenblatt "Wägezelle + Bandgeschw." auszufüllen.
</t>
  </si>
  <si>
    <t>Legende:</t>
  </si>
  <si>
    <t>Felder mit Zwischenergebnissen, nicht beschreibbar</t>
  </si>
  <si>
    <t>Ergebnisfelder, nicht beschreibbar</t>
  </si>
  <si>
    <t>Nach Eingriff</t>
  </si>
  <si>
    <t>Bandgeschwindigkeit [m/s]</t>
  </si>
  <si>
    <t>Ja</t>
  </si>
  <si>
    <t>Nein</t>
  </si>
  <si>
    <t>Effektive Länge Wägebereich [m]</t>
  </si>
  <si>
    <t>Menge pro Bandumlauf [t]</t>
  </si>
  <si>
    <t>Mittlere Förderstärke [t/h]</t>
  </si>
  <si>
    <t>Förderstärke [t/h]</t>
  </si>
  <si>
    <t>Abweichung am Arbeitspunkt</t>
  </si>
  <si>
    <t>Abweichung am Nullpunkt</t>
  </si>
  <si>
    <t>Abweichung am Arbeitpunkt</t>
  </si>
  <si>
    <t>Abweichung vor Eingriff</t>
  </si>
  <si>
    <t>Abweichung nach Eingriff</t>
  </si>
  <si>
    <t>Abweichung der Bandgeschwindigkeit nach Eingriff (vorhergehende Prüfung)</t>
  </si>
  <si>
    <t>Abweichung  am Nullpunkt nach Eingriff (vorhergehende Prüfung)</t>
  </si>
  <si>
    <t>Abweichung  am Arbeitspunkt nach Eingriff (vorhergehende Prüfung)</t>
  </si>
  <si>
    <t>Justage am Arbeitspunkt vor Prüfung  vorgenommen?</t>
  </si>
  <si>
    <t>Abweichung am Arbeitspunkt nach Eingriff (aus der vorhergehenden Kalibrierung)</t>
  </si>
  <si>
    <t>Unsicherheit der Prüfung (Wiederholpräzision)</t>
  </si>
  <si>
    <t>Genauigkeitsklasse</t>
  </si>
  <si>
    <t>Erfolgt keine Tarierung, wird die Auswirkung der vorgefundenen Abweichung am Nullpunkt durch die Vergleichsmessungen mit einer referenzierten Menge miterfasst.</t>
  </si>
  <si>
    <t>Anzeige [%]</t>
  </si>
  <si>
    <t>***) Berücksichtigung der Unsicherheit der Referenzwaage, wenn die Unsicherheit &gt; 0,5 % beträgt.</t>
  </si>
  <si>
    <t>Abweichung am Nullpunkt nach Eingriff (aus der vorhergehenden Kalibrierung)</t>
  </si>
  <si>
    <t>Unsicherheit der Nullpunktprüfung  (Wiederholpräzision)</t>
  </si>
  <si>
    <t>Justage am Arbeitspunkt vor den  Vergleichsmessungen vorgenommen?</t>
  </si>
  <si>
    <t>Unsicherheit der Vergleichsmessungen
(Wiederholpräzision)</t>
  </si>
  <si>
    <t>Abweichung am Nullpunkt vor Eingriff (wie vorgefunden)</t>
  </si>
  <si>
    <t>Abweichung am Arbeitspunkt vor Eingriff (wie vorgefunden)</t>
  </si>
  <si>
    <t>Abweichung der Bandgeschwindigkeit vor Eingriff (wie vorgefunden)</t>
  </si>
  <si>
    <t>Abweichung  am Nullpunkt vor Eingriff (wie vorgefunden)</t>
  </si>
  <si>
    <t>Abweichung  am Arbeitspunkt vor Eingriff (wie vorgefunden)</t>
  </si>
  <si>
    <t>Unsicherheit der Arbeitspunktprüfung (Wiederholpräzision)</t>
  </si>
  <si>
    <t>Unsicherheit aus Drift am Arbeitspunkt</t>
  </si>
  <si>
    <t>Unsicherheit aus Drift der Bandgeschwindigkeit</t>
  </si>
  <si>
    <t>Unsicherheit der Kalibrierung vor Eingriff (wie vorgefunden) ***)</t>
  </si>
  <si>
    <t>****) Bei der Berechnung der Gesamtunsicherheit, wird die festgestellte Drift zwischen zwei Kalibrierungen vereinfacht als linear ansteigend betrachtet.</t>
  </si>
  <si>
    <t>**) Die Unsicherheit am Nullpunkt wird bei Gesamtunsicherheit nur berücksichtigt, wenn vor den Vergleichsmessungen im vorgefundenen Zustand eine Tarierung vorgenommen wurde.</t>
  </si>
  <si>
    <t>***) Berücksichtigung der Unsicherheit des Gebrauchsnormals (Massestück), wenn die Unsicherheit &gt; 0,5 % beträgt.</t>
  </si>
  <si>
    <t>Unsicherheit aus Drift am Nullpunkt **)</t>
  </si>
  <si>
    <t>Unsicherheit der Prüfung vor Eingriff ***) (wie vorgefunden)</t>
  </si>
  <si>
    <t>Korrekturfaktor (Steigungsfaktor) am Arbeitspunkt oder Verstärkungsfaktor (in Digits) vor Eingriff</t>
  </si>
  <si>
    <t>Unsicherheit des Prüfmittels [%]</t>
  </si>
  <si>
    <t>Gewicht des Prüfmittels [kg]</t>
  </si>
  <si>
    <t>Korrekturfaktor am Arbeitspunkt oder Verstärkungsfaktor (in Digits) vor Eingriff</t>
  </si>
  <si>
    <t>Gesamtunsicherheit im Zeitraum zwischen dieser und der vorhergehenden Kalibrierung ****)</t>
  </si>
  <si>
    <t>Gesamtunsicherheit im Zeitraum zwischen dieser und der vorhergehenden Prüfung ****)</t>
  </si>
  <si>
    <t>Vor Eingriff (wie vorgefunden, vor Durchführung der Wartungsarbeiten)</t>
  </si>
  <si>
    <t>Nach Eingriff (nach Durchführung der Wartungsarbeiten, Kalibrierung und ggf. Justage)</t>
  </si>
  <si>
    <t>gelbe Felder</t>
  </si>
  <si>
    <t>Zeit [min] *)</t>
  </si>
  <si>
    <t xml:space="preserve">*) Falls die referenzierte Menge nicht kontinuierlich auf das Förderband aufgegeben wird, sollen Leerlaufzeiten bei der Angabe der Zeit nicht berücksichtigt werden. </t>
  </si>
  <si>
    <t>Erfolgt keine Tarierung, wird die Auswirkung der vorgefundenen Abweichung am Nullpunkt durch die Prüfung am Arbeitspunkt miterfasst.</t>
  </si>
  <si>
    <t>****) Bei der Berechnung der Gesamtunsicherheit, wird die festgestellte Drift zwischen zwei Prüfungen vereinfacht als linear ansteigend betrachtet.</t>
  </si>
  <si>
    <t>Korrekturfaktor am Arbeitspunkt oder Verstärkungsfaktor (in Digits) nach Eingriff/Justage</t>
  </si>
  <si>
    <t>**) Die Unsicherheit am Nullpunkt wird bei der Gesamtunsicherheit nur berücksichtigt, wenn vor der Prüfung des Arbeitspunkts im vorgefundenen Zustand eine Tarierung vorgenommen wurde.</t>
  </si>
  <si>
    <t>Unsicherheit der Vergleichsmessungen (Wiederholpräzision)</t>
  </si>
  <si>
    <t>Historie:</t>
  </si>
  <si>
    <t>Version vom 30.04.2020</t>
  </si>
  <si>
    <t>Anzeige [t/h]</t>
  </si>
  <si>
    <t>X</t>
  </si>
  <si>
    <t>Berechnungsfehler in Zelle E106, E112 und E113 auf dem Tabellenblatt "Wägezelle + Bandgeschwind.". Mit Version vom 14.09.2020 behoben.</t>
  </si>
  <si>
    <t>Tarierung vor der Prüfung am Arbeitspunkt vorgenommen?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</si>
</sst>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
    <numFmt numFmtId="167" formatCode="0.0000"/>
  </numFmts>
  <fonts count="10"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8"/>
      <name val="Calibri"/>
      <family val="2"/>
      <scheme val="minor"/>
    </font>
    <font>
      <b/>
      <sz val="16"/>
      <name val="Calibri"/>
      <family val="2"/>
      <scheme val="minor"/>
    </font>
    <font>
      <b/>
      <sz val="14"/>
      <name val="Calibri"/>
      <family val="2"/>
      <scheme val="minor"/>
    </font>
    <font>
      <sz val="18"/>
      <name val="Calibri"/>
      <family val="2"/>
      <scheme val="minor"/>
    </font>
    <font>
      <b/>
      <sz val="12"/>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mediumGray">
        <bgColor auto="1"/>
      </patternFill>
    </fill>
    <fill>
      <patternFill patternType="mediumGray"/>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9" fontId="4" fillId="0" borderId="0" applyFont="0" applyFill="0" applyBorder="0" applyAlignment="0" applyProtection="0"/>
  </cellStyleXfs>
  <cellXfs count="229">
    <xf numFmtId="0" fontId="0" fillId="0" borderId="0" xfId="0"/>
    <xf numFmtId="0" fontId="1" fillId="0" borderId="0" xfId="0" applyFont="1"/>
    <xf numFmtId="0" fontId="2" fillId="3" borderId="3" xfId="0" applyFont="1" applyFill="1" applyBorder="1"/>
    <xf numFmtId="0" fontId="2" fillId="3" borderId="1" xfId="0" applyFont="1" applyFill="1" applyBorder="1"/>
    <xf numFmtId="0" fontId="2" fillId="3" borderId="7" xfId="0" applyFont="1" applyFill="1" applyBorder="1"/>
    <xf numFmtId="0" fontId="2" fillId="3" borderId="8" xfId="0" applyFont="1" applyFill="1" applyBorder="1"/>
    <xf numFmtId="0" fontId="2" fillId="3" borderId="7" xfId="0" applyFont="1" applyFill="1" applyBorder="1" applyAlignment="1">
      <alignment wrapText="1"/>
    </xf>
    <xf numFmtId="0" fontId="2" fillId="3" borderId="7" xfId="0" applyFont="1" applyFill="1" applyBorder="1" applyAlignment="1">
      <alignment vertical="center" wrapText="1"/>
    </xf>
    <xf numFmtId="0" fontId="0" fillId="4" borderId="1" xfId="0" applyFill="1" applyBorder="1"/>
    <xf numFmtId="0" fontId="0" fillId="5" borderId="1" xfId="0" applyFill="1" applyBorder="1"/>
    <xf numFmtId="0" fontId="3" fillId="0" borderId="0" xfId="0" applyFont="1" applyFill="1" applyBorder="1" applyAlignment="1">
      <alignment wrapText="1"/>
    </xf>
    <xf numFmtId="0" fontId="0" fillId="7" borderId="1" xfId="0" applyFill="1" applyBorder="1"/>
    <xf numFmtId="0" fontId="0" fillId="0" borderId="0" xfId="0" applyAlignment="1">
      <alignment horizontal="left"/>
    </xf>
    <xf numFmtId="14" fontId="0" fillId="0" borderId="0" xfId="0" applyNumberFormat="1" applyAlignment="1">
      <alignment horizontal="left"/>
    </xf>
    <xf numFmtId="0" fontId="5" fillId="2" borderId="0" xfId="0" applyFont="1" applyFill="1" applyBorder="1"/>
    <xf numFmtId="0" fontId="2" fillId="2" borderId="0" xfId="0" applyFont="1" applyFill="1"/>
    <xf numFmtId="0" fontId="2" fillId="0" borderId="0" xfId="0" applyFont="1"/>
    <xf numFmtId="0" fontId="2" fillId="0" borderId="0" xfId="0" applyFont="1" applyBorder="1"/>
    <xf numFmtId="0" fontId="6" fillId="0" borderId="0" xfId="0" applyFont="1" applyBorder="1"/>
    <xf numFmtId="0" fontId="3" fillId="0" borderId="0" xfId="0" applyFont="1"/>
    <xf numFmtId="0" fontId="2" fillId="3" borderId="2" xfId="0" applyFont="1" applyFill="1" applyBorder="1"/>
    <xf numFmtId="0" fontId="2" fillId="3" borderId="5" xfId="0" applyFont="1" applyFill="1" applyBorder="1"/>
    <xf numFmtId="0" fontId="2" fillId="0" borderId="0" xfId="0" applyFont="1" applyFill="1"/>
    <xf numFmtId="0" fontId="2" fillId="0" borderId="0" xfId="0" applyFont="1" applyFill="1" applyBorder="1"/>
    <xf numFmtId="0" fontId="3" fillId="0" borderId="0" xfId="0" applyFont="1" applyFill="1" applyBorder="1"/>
    <xf numFmtId="0" fontId="2" fillId="7" borderId="3" xfId="0" applyFont="1" applyFill="1" applyBorder="1" applyAlignment="1" applyProtection="1">
      <alignment horizontal="center" vertical="center"/>
      <protection locked="0"/>
    </xf>
    <xf numFmtId="0" fontId="2" fillId="3" borderId="10" xfId="0" applyFont="1" applyFill="1" applyBorder="1" applyAlignment="1">
      <alignment horizontal="left" wrapText="1"/>
    </xf>
    <xf numFmtId="0" fontId="2" fillId="7" borderId="4"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2" fillId="3" borderId="14" xfId="0" applyFont="1" applyFill="1" applyBorder="1" applyAlignment="1">
      <alignment horizontal="left" wrapText="1"/>
    </xf>
    <xf numFmtId="0" fontId="2" fillId="7" borderId="9"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0" borderId="0" xfId="0" applyFont="1" applyBorder="1" applyProtection="1">
      <protection locked="0"/>
    </xf>
    <xf numFmtId="0" fontId="2" fillId="0" borderId="0" xfId="0" applyFont="1" applyFill="1" applyBorder="1" applyAlignment="1">
      <alignment horizontal="left" wrapText="1"/>
    </xf>
    <xf numFmtId="0" fontId="2" fillId="0" borderId="0" xfId="0" applyFont="1" applyBorder="1" applyAlignment="1">
      <alignment horizontal="center"/>
    </xf>
    <xf numFmtId="0" fontId="6" fillId="0" borderId="0" xfId="0" applyFont="1"/>
    <xf numFmtId="0" fontId="7" fillId="0" borderId="0" xfId="0" applyFont="1"/>
    <xf numFmtId="0" fontId="2" fillId="7" borderId="0" xfId="0" applyFont="1" applyFill="1" applyBorder="1" applyAlignment="1" applyProtection="1">
      <alignment vertical="center"/>
      <protection locked="0"/>
    </xf>
    <xf numFmtId="0" fontId="2" fillId="3" borderId="2" xfId="0" applyFont="1" applyFill="1" applyBorder="1" applyAlignment="1">
      <alignment vertical="center"/>
    </xf>
    <xf numFmtId="0" fontId="2" fillId="3" borderId="5" xfId="0" applyFont="1" applyFill="1" applyBorder="1" applyAlignment="1">
      <alignment vertical="center"/>
    </xf>
    <xf numFmtId="10" fontId="2" fillId="0" borderId="0" xfId="0" applyNumberFormat="1" applyFont="1"/>
    <xf numFmtId="0" fontId="2" fillId="3" borderId="3" xfId="0" applyFont="1" applyFill="1" applyBorder="1" applyAlignment="1">
      <alignment horizontal="left" vertical="center" wrapText="1"/>
    </xf>
    <xf numFmtId="0" fontId="2" fillId="7" borderId="4" xfId="0" applyFont="1" applyFill="1" applyBorder="1" applyAlignment="1" applyProtection="1">
      <alignment horizontal="center"/>
      <protection locked="0"/>
    </xf>
    <xf numFmtId="0" fontId="3" fillId="0" borderId="34" xfId="0" applyFont="1" applyFill="1" applyBorder="1"/>
    <xf numFmtId="0" fontId="2" fillId="0" borderId="0" xfId="0" applyFont="1" applyFill="1" applyBorder="1" applyAlignment="1">
      <alignment horizontal="center"/>
    </xf>
    <xf numFmtId="0" fontId="2" fillId="3" borderId="8" xfId="0" applyFont="1" applyFill="1" applyBorder="1" applyAlignment="1">
      <alignment horizontal="left" vertical="center" wrapText="1"/>
    </xf>
    <xf numFmtId="0" fontId="2" fillId="7" borderId="9" xfId="0" applyFont="1" applyFill="1" applyBorder="1" applyAlignment="1" applyProtection="1">
      <alignment horizontal="center"/>
      <protection locked="0"/>
    </xf>
    <xf numFmtId="0" fontId="2" fillId="0" borderId="0" xfId="0" applyFont="1" applyAlignment="1">
      <alignment horizontal="left"/>
    </xf>
    <xf numFmtId="165" fontId="2" fillId="4" borderId="36" xfId="0" applyNumberFormat="1" applyFont="1" applyFill="1" applyBorder="1" applyAlignment="1">
      <alignment horizontal="center"/>
    </xf>
    <xf numFmtId="0" fontId="2" fillId="7" borderId="36" xfId="0" applyFont="1" applyFill="1" applyBorder="1" applyAlignment="1" applyProtection="1">
      <alignment horizontal="center"/>
      <protection locked="0"/>
    </xf>
    <xf numFmtId="165" fontId="2" fillId="4" borderId="37" xfId="0" applyNumberFormat="1" applyFont="1" applyFill="1" applyBorder="1" applyAlignment="1">
      <alignment horizontal="center"/>
    </xf>
    <xf numFmtId="0" fontId="2" fillId="7" borderId="37" xfId="0" applyFont="1" applyFill="1" applyBorder="1" applyAlignment="1" applyProtection="1">
      <alignment horizontal="center"/>
      <protection locked="0"/>
    </xf>
    <xf numFmtId="0" fontId="2" fillId="0" borderId="0" xfId="0" applyFont="1" applyAlignment="1">
      <alignment horizontal="right"/>
    </xf>
    <xf numFmtId="0" fontId="3" fillId="0" borderId="0" xfId="0" applyFont="1" applyAlignment="1">
      <alignment horizontal="right"/>
    </xf>
    <xf numFmtId="0" fontId="2" fillId="3" borderId="38" xfId="0" applyFont="1" applyFill="1" applyBorder="1" applyAlignment="1">
      <alignment horizontal="center"/>
    </xf>
    <xf numFmtId="1" fontId="2" fillId="4" borderId="41" xfId="0" applyNumberFormat="1" applyFont="1" applyFill="1" applyBorder="1" applyAlignment="1">
      <alignment horizontal="center"/>
    </xf>
    <xf numFmtId="10" fontId="3" fillId="0" borderId="0" xfId="0" applyNumberFormat="1" applyFont="1"/>
    <xf numFmtId="0" fontId="3" fillId="3" borderId="5" xfId="0" applyFont="1" applyFill="1" applyBorder="1"/>
    <xf numFmtId="10" fontId="3" fillId="0" borderId="0" xfId="1" applyNumberFormat="1" applyFont="1" applyFill="1" applyBorder="1" applyAlignment="1">
      <alignment horizontal="center"/>
    </xf>
    <xf numFmtId="0" fontId="2" fillId="3" borderId="19" xfId="0" applyFont="1" applyFill="1" applyBorder="1" applyAlignment="1">
      <alignment vertical="center"/>
    </xf>
    <xf numFmtId="0" fontId="2" fillId="0" borderId="35" xfId="0" applyFont="1" applyFill="1" applyBorder="1" applyAlignment="1">
      <alignment horizontal="center"/>
    </xf>
    <xf numFmtId="10" fontId="3" fillId="0" borderId="35" xfId="1" applyNumberFormat="1" applyFont="1" applyFill="1" applyBorder="1" applyAlignment="1">
      <alignment horizontal="center"/>
    </xf>
    <xf numFmtId="0" fontId="2" fillId="7" borderId="9" xfId="0" applyFont="1" applyFill="1" applyBorder="1" applyProtection="1">
      <protection locked="0"/>
    </xf>
    <xf numFmtId="2" fontId="2" fillId="4" borderId="8" xfId="0" applyNumberFormat="1" applyFont="1" applyFill="1" applyBorder="1" applyAlignment="1">
      <alignment horizontal="center"/>
    </xf>
    <xf numFmtId="0" fontId="2" fillId="3" borderId="38" xfId="0" applyFont="1" applyFill="1" applyBorder="1"/>
    <xf numFmtId="2" fontId="2" fillId="0" borderId="0" xfId="0" applyNumberFormat="1" applyFont="1"/>
    <xf numFmtId="166" fontId="2" fillId="0" borderId="0" xfId="0" applyNumberFormat="1" applyFont="1" applyAlignment="1">
      <alignment horizontal="center"/>
    </xf>
    <xf numFmtId="10" fontId="2" fillId="0" borderId="0" xfId="0" applyNumberFormat="1" applyFont="1" applyAlignment="1">
      <alignment horizontal="center"/>
    </xf>
    <xf numFmtId="165" fontId="2" fillId="0" borderId="0" xfId="0" applyNumberFormat="1" applyFont="1"/>
    <xf numFmtId="1" fontId="3" fillId="0" borderId="0" xfId="0" applyNumberFormat="1" applyFont="1"/>
    <xf numFmtId="0" fontId="8" fillId="2" borderId="0" xfId="0" applyFont="1" applyFill="1"/>
    <xf numFmtId="0" fontId="8" fillId="0" borderId="0" xfId="0" applyFont="1"/>
    <xf numFmtId="0" fontId="3" fillId="0" borderId="0" xfId="0" applyFont="1" applyBorder="1"/>
    <xf numFmtId="0" fontId="2" fillId="3" borderId="1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3" fillId="0" borderId="1" xfId="0" applyFont="1" applyFill="1" applyBorder="1"/>
    <xf numFmtId="0" fontId="3" fillId="0" borderId="12" xfId="0" applyFont="1" applyFill="1" applyBorder="1" applyAlignment="1">
      <alignment vertical="center"/>
    </xf>
    <xf numFmtId="0" fontId="2" fillId="0" borderId="6" xfId="0" applyFont="1" applyBorder="1" applyAlignment="1">
      <alignment horizontal="center" vertical="center"/>
    </xf>
    <xf numFmtId="0" fontId="2" fillId="7" borderId="8" xfId="0" applyFont="1" applyFill="1" applyBorder="1" applyAlignment="1" applyProtection="1">
      <alignment horizontal="center" vertical="center"/>
      <protection locked="0"/>
    </xf>
    <xf numFmtId="0" fontId="2" fillId="3" borderId="14" xfId="0" applyFont="1" applyFill="1" applyBorder="1" applyAlignment="1">
      <alignment horizontal="left" vertical="center" wrapText="1"/>
    </xf>
    <xf numFmtId="0" fontId="3" fillId="0" borderId="31" xfId="0" applyFont="1" applyBorder="1"/>
    <xf numFmtId="0" fontId="2" fillId="3" borderId="21" xfId="0" applyFont="1" applyFill="1" applyBorder="1"/>
    <xf numFmtId="0" fontId="2" fillId="3" borderId="25" xfId="0" applyFont="1" applyFill="1" applyBorder="1"/>
    <xf numFmtId="2" fontId="2" fillId="7" borderId="3" xfId="0" applyNumberFormat="1" applyFont="1" applyFill="1" applyBorder="1" applyAlignment="1" applyProtection="1">
      <alignment horizontal="center"/>
      <protection locked="0"/>
    </xf>
    <xf numFmtId="0" fontId="2" fillId="4" borderId="36" xfId="0" applyFont="1" applyFill="1" applyBorder="1" applyAlignment="1">
      <alignment horizontal="center"/>
    </xf>
    <xf numFmtId="0" fontId="2" fillId="4" borderId="37" xfId="0" applyFont="1" applyFill="1" applyBorder="1" applyAlignment="1">
      <alignment horizontal="center"/>
    </xf>
    <xf numFmtId="2" fontId="2" fillId="7" borderId="1" xfId="0" applyNumberFormat="1" applyFont="1" applyFill="1" applyBorder="1" applyAlignment="1" applyProtection="1">
      <alignment horizontal="center"/>
      <protection locked="0"/>
    </xf>
    <xf numFmtId="0" fontId="2" fillId="3" borderId="9" xfId="0" applyFont="1" applyFill="1" applyBorder="1" applyAlignment="1">
      <alignment horizontal="center"/>
    </xf>
    <xf numFmtId="0" fontId="2" fillId="3" borderId="2" xfId="0" applyFont="1" applyFill="1" applyBorder="1" applyAlignment="1">
      <alignment wrapText="1"/>
    </xf>
    <xf numFmtId="2" fontId="2" fillId="4" borderId="36" xfId="0" applyNumberFormat="1" applyFont="1" applyFill="1" applyBorder="1" applyAlignment="1">
      <alignment horizontal="center"/>
    </xf>
    <xf numFmtId="2" fontId="2" fillId="4" borderId="37" xfId="0" applyNumberFormat="1" applyFont="1" applyFill="1" applyBorder="1" applyAlignment="1">
      <alignment horizontal="center"/>
    </xf>
    <xf numFmtId="0" fontId="2" fillId="3" borderId="22" xfId="0" applyFont="1" applyFill="1" applyBorder="1"/>
    <xf numFmtId="0" fontId="2" fillId="3" borderId="9" xfId="0" applyFont="1" applyFill="1" applyBorder="1"/>
    <xf numFmtId="0" fontId="7" fillId="0" borderId="0" xfId="0" applyFont="1" applyBorder="1"/>
    <xf numFmtId="0" fontId="9" fillId="0" borderId="0" xfId="0" applyFont="1" applyFill="1" applyBorder="1"/>
    <xf numFmtId="167" fontId="2" fillId="0" borderId="0" xfId="0" applyNumberFormat="1" applyFont="1"/>
    <xf numFmtId="0" fontId="2" fillId="0" borderId="0" xfId="0" applyFont="1" applyBorder="1" applyAlignment="1">
      <alignment vertical="center"/>
    </xf>
    <xf numFmtId="164" fontId="3" fillId="0" borderId="0" xfId="0" applyNumberFormat="1" applyFont="1" applyBorder="1" applyAlignment="1">
      <alignment horizontal="center"/>
    </xf>
    <xf numFmtId="0" fontId="3" fillId="0" borderId="0" xfId="0" applyFont="1" applyBorder="1" applyAlignment="1">
      <alignment horizontal="center"/>
    </xf>
    <xf numFmtId="2" fontId="2" fillId="7" borderId="1" xfId="0" applyNumberFormat="1" applyFont="1" applyFill="1" applyBorder="1" applyAlignment="1" applyProtection="1">
      <alignment horizontal="center"/>
      <protection locked="0"/>
    </xf>
    <xf numFmtId="0" fontId="2" fillId="7" borderId="4" xfId="0" applyFont="1" applyFill="1" applyBorder="1" applyAlignment="1" applyProtection="1">
      <alignment horizontal="center"/>
      <protection locked="0"/>
    </xf>
    <xf numFmtId="0" fontId="3" fillId="0" borderId="31" xfId="0" applyFont="1" applyFill="1" applyBorder="1" applyAlignment="1">
      <alignment wrapText="1"/>
    </xf>
    <xf numFmtId="0" fontId="0" fillId="0" borderId="0" xfId="0" applyAlignment="1">
      <alignment vertical="top"/>
    </xf>
    <xf numFmtId="2" fontId="2" fillId="7" borderId="1" xfId="0" applyNumberFormat="1" applyFont="1" applyFill="1" applyBorder="1" applyAlignment="1" applyProtection="1">
      <alignment horizontal="center"/>
      <protection locked="0"/>
    </xf>
    <xf numFmtId="0" fontId="0" fillId="0" borderId="0" xfId="0" applyAlignment="1">
      <alignment horizontal="left" vertical="top" wrapText="1"/>
    </xf>
    <xf numFmtId="0" fontId="0" fillId="0" borderId="0" xfId="0" applyAlignment="1">
      <alignment vertical="top" wrapText="1"/>
    </xf>
    <xf numFmtId="3" fontId="3" fillId="0" borderId="1" xfId="0" applyNumberFormat="1" applyFont="1" applyBorder="1" applyAlignment="1" applyProtection="1">
      <alignment horizontal="center"/>
    </xf>
    <xf numFmtId="0" fontId="3" fillId="3" borderId="49" xfId="0" applyFont="1" applyFill="1" applyBorder="1" applyAlignment="1">
      <alignment vertical="center" wrapText="1"/>
    </xf>
    <xf numFmtId="0" fontId="0" fillId="0" borderId="50" xfId="0" applyBorder="1" applyAlignment="1"/>
    <xf numFmtId="0" fontId="0" fillId="0" borderId="11" xfId="0" applyBorder="1" applyAlignment="1"/>
    <xf numFmtId="0" fontId="3" fillId="3" borderId="25" xfId="0" applyFont="1" applyFill="1" applyBorder="1" applyAlignment="1">
      <alignment vertical="center" wrapText="1"/>
    </xf>
    <xf numFmtId="0" fontId="0" fillId="0" borderId="26" xfId="0" applyBorder="1" applyAlignment="1"/>
    <xf numFmtId="0" fontId="0" fillId="0" borderId="15" xfId="0" applyBorder="1" applyAlignment="1"/>
    <xf numFmtId="10" fontId="2" fillId="4" borderId="1" xfId="1" applyNumberFormat="1" applyFont="1" applyFill="1" applyBorder="1" applyAlignment="1">
      <alignment horizontal="center"/>
    </xf>
    <xf numFmtId="0" fontId="2" fillId="0" borderId="12" xfId="0" applyFont="1" applyBorder="1" applyAlignment="1">
      <alignment horizontal="center"/>
    </xf>
    <xf numFmtId="0" fontId="2" fillId="0" borderId="31" xfId="0" applyFont="1" applyBorder="1" applyAlignment="1">
      <alignment horizontal="left" vertical="center"/>
    </xf>
    <xf numFmtId="0" fontId="3" fillId="3" borderId="2" xfId="0" applyFont="1" applyFill="1" applyBorder="1" applyAlignment="1">
      <alignment vertical="center" wrapText="1"/>
    </xf>
    <xf numFmtId="0" fontId="3" fillId="0" borderId="7" xfId="0" applyFont="1" applyBorder="1" applyAlignment="1">
      <alignment vertical="center" wrapText="1"/>
    </xf>
    <xf numFmtId="3" fontId="3" fillId="0" borderId="1" xfId="0" applyNumberFormat="1" applyFont="1" applyBorder="1" applyAlignment="1" applyProtection="1">
      <alignment horizontal="center"/>
      <protection locked="0"/>
    </xf>
    <xf numFmtId="164" fontId="3" fillId="0" borderId="0" xfId="0" applyNumberFormat="1" applyFont="1" applyBorder="1" applyAlignment="1">
      <alignment horizontal="center"/>
    </xf>
    <xf numFmtId="0" fontId="3" fillId="0" borderId="0" xfId="0" applyFont="1" applyBorder="1" applyAlignment="1">
      <alignment horizontal="center"/>
    </xf>
    <xf numFmtId="0" fontId="2" fillId="0" borderId="31" xfId="0" applyFont="1" applyBorder="1" applyAlignment="1">
      <alignment horizontal="left"/>
    </xf>
    <xf numFmtId="0" fontId="2" fillId="3" borderId="12" xfId="0" applyFont="1" applyFill="1" applyBorder="1" applyAlignment="1" applyProtection="1">
      <alignment horizontal="center"/>
    </xf>
    <xf numFmtId="0" fontId="2" fillId="3" borderId="13" xfId="0" applyFont="1" applyFill="1" applyBorder="1" applyAlignment="1" applyProtection="1">
      <alignment horizontal="center"/>
    </xf>
    <xf numFmtId="0" fontId="2" fillId="7" borderId="12" xfId="0" applyFont="1" applyFill="1" applyBorder="1" applyAlignment="1" applyProtection="1">
      <alignment horizontal="center"/>
      <protection locked="0"/>
    </xf>
    <xf numFmtId="0" fontId="2" fillId="7" borderId="13" xfId="0" applyFont="1" applyFill="1" applyBorder="1" applyAlignment="1" applyProtection="1">
      <alignment horizontal="center"/>
      <protection locked="0"/>
    </xf>
    <xf numFmtId="2" fontId="2" fillId="4" borderId="14" xfId="0" applyNumberFormat="1" applyFont="1" applyFill="1" applyBorder="1" applyAlignment="1">
      <alignment horizontal="center"/>
    </xf>
    <xf numFmtId="2" fontId="2" fillId="4" borderId="15" xfId="0" applyNumberFormat="1" applyFont="1" applyFill="1" applyBorder="1" applyAlignment="1">
      <alignment horizontal="center"/>
    </xf>
    <xf numFmtId="0" fontId="2" fillId="3" borderId="14" xfId="0" applyFont="1" applyFill="1" applyBorder="1" applyAlignment="1">
      <alignment horizontal="center"/>
    </xf>
    <xf numFmtId="0" fontId="2" fillId="3" borderId="26" xfId="0" applyFont="1" applyFill="1" applyBorder="1" applyAlignment="1">
      <alignment horizontal="center"/>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10" fontId="2" fillId="4" borderId="3" xfId="1" applyNumberFormat="1" applyFont="1" applyFill="1" applyBorder="1" applyAlignment="1">
      <alignment horizontal="center"/>
    </xf>
    <xf numFmtId="0" fontId="2" fillId="0" borderId="10" xfId="0" applyFont="1" applyBorder="1" applyAlignment="1">
      <alignment horizontal="center"/>
    </xf>
    <xf numFmtId="0" fontId="2" fillId="0" borderId="6" xfId="0" applyFont="1" applyBorder="1" applyAlignment="1">
      <alignment horizontal="center"/>
    </xf>
    <xf numFmtId="10" fontId="3" fillId="4" borderId="3" xfId="1" applyNumberFormat="1" applyFont="1" applyFill="1" applyBorder="1" applyAlignment="1">
      <alignment horizontal="center"/>
    </xf>
    <xf numFmtId="10" fontId="3" fillId="4" borderId="4" xfId="1" applyNumberFormat="1" applyFont="1" applyFill="1" applyBorder="1" applyAlignment="1">
      <alignment horizontal="center"/>
    </xf>
    <xf numFmtId="14" fontId="2" fillId="7" borderId="10" xfId="0" applyNumberFormat="1" applyFont="1" applyFill="1" applyBorder="1" applyAlignment="1" applyProtection="1">
      <alignment horizontal="center"/>
      <protection locked="0"/>
    </xf>
    <xf numFmtId="14" fontId="2" fillId="7" borderId="16" xfId="0" applyNumberFormat="1" applyFont="1" applyFill="1" applyBorder="1" applyAlignment="1" applyProtection="1">
      <alignment horizontal="center"/>
      <protection locked="0"/>
    </xf>
    <xf numFmtId="14" fontId="2" fillId="7" borderId="12" xfId="0" applyNumberFormat="1" applyFont="1" applyFill="1" applyBorder="1" applyAlignment="1" applyProtection="1">
      <alignment horizontal="center"/>
      <protection locked="0"/>
    </xf>
    <xf numFmtId="14" fontId="2" fillId="7" borderId="17" xfId="0" applyNumberFormat="1" applyFont="1" applyFill="1" applyBorder="1" applyAlignment="1" applyProtection="1">
      <alignment horizontal="center"/>
      <protection locked="0"/>
    </xf>
    <xf numFmtId="0" fontId="2" fillId="7" borderId="14" xfId="0" applyFont="1" applyFill="1" applyBorder="1" applyAlignment="1" applyProtection="1">
      <alignment horizontal="center"/>
      <protection locked="0"/>
    </xf>
    <xf numFmtId="0" fontId="2" fillId="7" borderId="15" xfId="0" applyFont="1" applyFill="1" applyBorder="1" applyAlignment="1" applyProtection="1">
      <alignment horizontal="center"/>
      <protection locked="0"/>
    </xf>
    <xf numFmtId="0" fontId="2" fillId="7" borderId="18" xfId="0" applyFont="1" applyFill="1" applyBorder="1" applyAlignment="1" applyProtection="1">
      <alignment horizontal="center"/>
      <protection locked="0"/>
    </xf>
    <xf numFmtId="0" fontId="2" fillId="0" borderId="4" xfId="0" applyFont="1" applyBorder="1" applyAlignment="1">
      <alignment horizontal="center"/>
    </xf>
    <xf numFmtId="0" fontId="2" fillId="7" borderId="17" xfId="0" applyFont="1" applyFill="1" applyBorder="1" applyAlignment="1" applyProtection="1">
      <alignment horizontal="center"/>
      <protection locked="0"/>
    </xf>
    <xf numFmtId="2" fontId="2" fillId="7" borderId="14" xfId="0" applyNumberFormat="1" applyFont="1" applyFill="1" applyBorder="1" applyAlignment="1" applyProtection="1">
      <alignment horizontal="center"/>
      <protection locked="0"/>
    </xf>
    <xf numFmtId="2" fontId="2" fillId="7" borderId="18" xfId="0" applyNumberFormat="1" applyFont="1" applyFill="1" applyBorder="1" applyAlignment="1" applyProtection="1">
      <alignment horizontal="center"/>
      <protection locked="0"/>
    </xf>
    <xf numFmtId="164" fontId="2" fillId="7" borderId="44" xfId="0" applyNumberFormat="1" applyFont="1" applyFill="1" applyBorder="1" applyAlignment="1" applyProtection="1">
      <alignment horizontal="center" vertical="center"/>
      <protection locked="0"/>
    </xf>
    <xf numFmtId="164" fontId="2" fillId="7" borderId="45" xfId="0" applyNumberFormat="1" applyFont="1" applyFill="1" applyBorder="1" applyAlignment="1" applyProtection="1">
      <alignment horizontal="center" vertical="center"/>
      <protection locked="0"/>
    </xf>
    <xf numFmtId="10" fontId="3" fillId="4" borderId="8" xfId="1" applyNumberFormat="1" applyFont="1" applyFill="1" applyBorder="1" applyAlignment="1">
      <alignment horizontal="center"/>
    </xf>
    <xf numFmtId="10" fontId="3" fillId="4" borderId="9" xfId="1" applyNumberFormat="1" applyFont="1" applyFill="1" applyBorder="1" applyAlignment="1">
      <alignment horizontal="center"/>
    </xf>
    <xf numFmtId="0" fontId="2" fillId="3" borderId="14" xfId="0" applyFont="1" applyFill="1" applyBorder="1" applyAlignment="1" applyProtection="1">
      <alignment horizontal="center"/>
    </xf>
    <xf numFmtId="0" fontId="2" fillId="3" borderId="26" xfId="0" applyFont="1" applyFill="1" applyBorder="1" applyAlignment="1" applyProtection="1">
      <alignment horizontal="center"/>
    </xf>
    <xf numFmtId="0" fontId="2" fillId="3" borderId="27" xfId="0" applyFont="1" applyFill="1" applyBorder="1" applyAlignment="1">
      <alignment horizontal="center"/>
    </xf>
    <xf numFmtId="0" fontId="2" fillId="3" borderId="40" xfId="0" applyFont="1" applyFill="1" applyBorder="1" applyAlignment="1">
      <alignment horizontal="center"/>
    </xf>
    <xf numFmtId="0" fontId="2" fillId="7" borderId="16" xfId="0" applyFont="1" applyFill="1" applyBorder="1" applyAlignment="1" applyProtection="1">
      <alignment horizontal="center"/>
      <protection locked="0"/>
    </xf>
    <xf numFmtId="10" fontId="3" fillId="6" borderId="1" xfId="0" applyNumberFormat="1" applyFont="1" applyFill="1" applyBorder="1" applyAlignment="1">
      <alignment horizontal="center"/>
    </xf>
    <xf numFmtId="10" fontId="3" fillId="4" borderId="1" xfId="0" applyNumberFormat="1" applyFont="1" applyFill="1" applyBorder="1" applyAlignment="1">
      <alignment horizontal="center"/>
    </xf>
    <xf numFmtId="0" fontId="2" fillId="3" borderId="42" xfId="0" applyFont="1" applyFill="1" applyBorder="1" applyAlignment="1">
      <alignment horizontal="left" vertical="center" wrapText="1"/>
    </xf>
    <xf numFmtId="0" fontId="2" fillId="0" borderId="27" xfId="0" applyFont="1" applyBorder="1" applyAlignment="1">
      <alignment horizontal="left" vertical="center" wrapText="1"/>
    </xf>
    <xf numFmtId="164" fontId="2" fillId="8" borderId="42" xfId="0" applyNumberFormat="1" applyFont="1" applyFill="1" applyBorder="1" applyAlignment="1" applyProtection="1">
      <alignment horizontal="center" vertical="center"/>
      <protection locked="0"/>
    </xf>
    <xf numFmtId="0" fontId="2" fillId="8" borderId="43" xfId="0" applyFont="1" applyFill="1" applyBorder="1" applyAlignment="1" applyProtection="1">
      <alignment horizontal="center" vertical="center"/>
      <protection locked="0"/>
    </xf>
    <xf numFmtId="0" fontId="2" fillId="0" borderId="27" xfId="0" applyFont="1" applyBorder="1" applyAlignment="1" applyProtection="1">
      <alignment vertical="center"/>
      <protection locked="0"/>
    </xf>
    <xf numFmtId="0" fontId="2" fillId="0" borderId="40" xfId="0" applyFont="1" applyBorder="1" applyAlignment="1" applyProtection="1">
      <alignment vertical="center"/>
      <protection locked="0"/>
    </xf>
    <xf numFmtId="10" fontId="2" fillId="4" borderId="1" xfId="0" applyNumberFormat="1" applyFont="1" applyFill="1" applyBorder="1" applyAlignment="1">
      <alignment horizontal="center"/>
    </xf>
    <xf numFmtId="10" fontId="2" fillId="7" borderId="12" xfId="0" applyNumberFormat="1" applyFont="1" applyFill="1" applyBorder="1" applyAlignment="1" applyProtection="1">
      <alignment horizontal="center"/>
      <protection locked="0"/>
    </xf>
    <xf numFmtId="10" fontId="2" fillId="7" borderId="13" xfId="0" applyNumberFormat="1" applyFont="1" applyFill="1" applyBorder="1" applyAlignment="1" applyProtection="1">
      <alignment horizontal="center"/>
      <protection locked="0"/>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46" xfId="0" applyFont="1" applyFill="1" applyBorder="1" applyAlignment="1">
      <alignment vertical="center" wrapText="1"/>
    </xf>
    <xf numFmtId="0" fontId="2" fillId="0" borderId="47" xfId="0" applyFont="1" applyBorder="1" applyAlignment="1">
      <alignment vertical="center" wrapText="1"/>
    </xf>
    <xf numFmtId="0" fontId="2" fillId="0" borderId="48" xfId="0" applyFont="1" applyBorder="1" applyAlignment="1">
      <alignment vertical="center" wrapText="1"/>
    </xf>
    <xf numFmtId="0" fontId="2" fillId="3" borderId="31" xfId="0" applyFont="1" applyFill="1" applyBorder="1" applyAlignment="1">
      <alignment horizontal="center"/>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2" fillId="3" borderId="7" xfId="0" applyFont="1" applyFill="1" applyBorder="1" applyAlignment="1">
      <alignment horizontal="left" vertical="center"/>
    </xf>
    <xf numFmtId="0" fontId="2" fillId="3" borderId="32"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0" borderId="0" xfId="0" applyFont="1" applyFill="1" applyBorder="1" applyAlignment="1">
      <alignment horizontal="left" wrapText="1"/>
    </xf>
    <xf numFmtId="10" fontId="2" fillId="4" borderId="10" xfId="1" applyNumberFormat="1" applyFont="1" applyFill="1" applyBorder="1" applyAlignment="1">
      <alignment horizontal="center"/>
    </xf>
    <xf numFmtId="0" fontId="2" fillId="0" borderId="16" xfId="0" applyFont="1" applyBorder="1" applyAlignment="1">
      <alignment horizontal="center"/>
    </xf>
    <xf numFmtId="164" fontId="2" fillId="7" borderId="44" xfId="0" applyNumberFormat="1" applyFont="1" applyFill="1" applyBorder="1" applyAlignment="1" applyProtection="1">
      <alignment horizontal="center"/>
      <protection locked="0"/>
    </xf>
    <xf numFmtId="164" fontId="2" fillId="7" borderId="45" xfId="0" applyNumberFormat="1" applyFont="1" applyFill="1" applyBorder="1" applyAlignment="1" applyProtection="1">
      <alignment horizontal="center"/>
      <protection locked="0"/>
    </xf>
    <xf numFmtId="0" fontId="2" fillId="9" borderId="42" xfId="0" applyFont="1" applyFill="1" applyBorder="1" applyAlignment="1">
      <alignment horizontal="center" vertical="center"/>
    </xf>
    <xf numFmtId="0" fontId="2" fillId="9" borderId="43" xfId="0" applyFont="1" applyFill="1" applyBorder="1" applyAlignment="1">
      <alignment horizontal="center" vertical="center"/>
    </xf>
    <xf numFmtId="0" fontId="2" fillId="9" borderId="27" xfId="0" applyFont="1" applyFill="1" applyBorder="1" applyAlignment="1">
      <alignment horizontal="center" vertical="center"/>
    </xf>
    <xf numFmtId="0" fontId="2" fillId="9" borderId="40" xfId="0" applyFont="1" applyFill="1" applyBorder="1" applyAlignment="1">
      <alignment horizontal="center" vertical="center"/>
    </xf>
    <xf numFmtId="10" fontId="2" fillId="4" borderId="12" xfId="1" applyNumberFormat="1" applyFont="1" applyFill="1" applyBorder="1" applyAlignment="1">
      <alignment horizontal="center"/>
    </xf>
    <xf numFmtId="0" fontId="2" fillId="0" borderId="17" xfId="0" applyFont="1" applyBorder="1" applyAlignment="1">
      <alignment horizontal="center"/>
    </xf>
    <xf numFmtId="0" fontId="2" fillId="3" borderId="18" xfId="0" applyFont="1" applyFill="1" applyBorder="1" applyAlignment="1">
      <alignment horizontal="center"/>
    </xf>
    <xf numFmtId="10" fontId="3" fillId="4" borderId="23" xfId="1" applyNumberFormat="1" applyFont="1" applyFill="1" applyBorder="1" applyAlignment="1">
      <alignment horizontal="center"/>
    </xf>
    <xf numFmtId="10" fontId="3" fillId="4" borderId="24" xfId="1" applyNumberFormat="1" applyFont="1" applyFill="1" applyBorder="1" applyAlignment="1">
      <alignment horizontal="center"/>
    </xf>
    <xf numFmtId="2" fontId="2" fillId="7" borderId="1" xfId="0" applyNumberFormat="1" applyFont="1" applyFill="1" applyBorder="1" applyAlignment="1" applyProtection="1">
      <alignment horizontal="center"/>
      <protection locked="0"/>
    </xf>
    <xf numFmtId="2" fontId="2" fillId="0" borderId="1" xfId="0" applyNumberFormat="1" applyFont="1" applyBorder="1" applyAlignment="1" applyProtection="1">
      <alignment horizontal="center"/>
    </xf>
    <xf numFmtId="2" fontId="2" fillId="0" borderId="6" xfId="0" applyNumberFormat="1" applyFont="1" applyBorder="1" applyAlignment="1" applyProtection="1">
      <alignment horizontal="center"/>
    </xf>
    <xf numFmtId="0" fontId="2" fillId="0" borderId="14" xfId="0" applyFont="1" applyFill="1" applyBorder="1" applyAlignment="1" applyProtection="1">
      <alignment horizontal="center"/>
    </xf>
    <xf numFmtId="0" fontId="2" fillId="0" borderId="15" xfId="0" applyFont="1" applyFill="1" applyBorder="1" applyAlignment="1" applyProtection="1">
      <alignment horizontal="center"/>
    </xf>
    <xf numFmtId="14" fontId="2" fillId="7" borderId="13" xfId="0" applyNumberFormat="1" applyFont="1" applyFill="1" applyBorder="1" applyAlignment="1" applyProtection="1">
      <alignment horizontal="center"/>
      <protection locked="0"/>
    </xf>
    <xf numFmtId="0" fontId="2" fillId="7" borderId="3" xfId="0" applyFont="1" applyFill="1" applyBorder="1" applyAlignment="1" applyProtection="1">
      <alignment horizontal="center"/>
      <protection locked="0"/>
    </xf>
    <xf numFmtId="14" fontId="2" fillId="7" borderId="1" xfId="0" applyNumberFormat="1" applyFont="1" applyFill="1" applyBorder="1" applyAlignment="1" applyProtection="1">
      <alignment horizontal="center"/>
      <protection locked="0"/>
    </xf>
    <xf numFmtId="2" fontId="2" fillId="7" borderId="8" xfId="0" applyNumberFormat="1" applyFont="1" applyFill="1" applyBorder="1" applyAlignment="1" applyProtection="1">
      <alignment horizontal="center"/>
      <protection locked="0"/>
    </xf>
    <xf numFmtId="0" fontId="2" fillId="3" borderId="29" xfId="0" applyFont="1" applyFill="1" applyBorder="1" applyAlignment="1">
      <alignment horizontal="center"/>
    </xf>
    <xf numFmtId="0" fontId="2" fillId="3" borderId="39" xfId="0" applyFont="1" applyFill="1" applyBorder="1" applyAlignment="1">
      <alignment horizontal="center"/>
    </xf>
    <xf numFmtId="2" fontId="2" fillId="0" borderId="26" xfId="0" applyNumberFormat="1" applyFont="1" applyBorder="1" applyAlignment="1" applyProtection="1">
      <alignment horizontal="center"/>
    </xf>
    <xf numFmtId="2" fontId="2" fillId="0" borderId="18" xfId="0" applyNumberFormat="1" applyFont="1" applyBorder="1" applyAlignment="1" applyProtection="1">
      <alignment horizontal="center"/>
    </xf>
    <xf numFmtId="10" fontId="3" fillId="4" borderId="20" xfId="1" applyNumberFormat="1" applyFont="1" applyFill="1" applyBorder="1" applyAlignment="1">
      <alignment horizontal="center"/>
    </xf>
    <xf numFmtId="10" fontId="3" fillId="4" borderId="30" xfId="1" applyNumberFormat="1" applyFont="1" applyFill="1" applyBorder="1" applyAlignment="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7" borderId="4" xfId="0" applyFont="1" applyFill="1" applyBorder="1" applyAlignment="1" applyProtection="1">
      <alignment horizontal="center"/>
      <protection locked="0"/>
    </xf>
    <xf numFmtId="0" fontId="2" fillId="7" borderId="1" xfId="0" applyFont="1" applyFill="1" applyBorder="1" applyAlignment="1" applyProtection="1">
      <alignment horizontal="center"/>
      <protection locked="0"/>
    </xf>
    <xf numFmtId="0" fontId="2" fillId="7" borderId="6" xfId="0" applyFont="1" applyFill="1" applyBorder="1" applyAlignment="1" applyProtection="1">
      <alignment horizontal="center"/>
      <protection locked="0"/>
    </xf>
    <xf numFmtId="0" fontId="2" fillId="3" borderId="23"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46" xfId="0" applyFont="1" applyFill="1" applyBorder="1" applyAlignment="1">
      <alignment wrapText="1"/>
    </xf>
    <xf numFmtId="0" fontId="2" fillId="0" borderId="47" xfId="0" applyFont="1" applyBorder="1" applyAlignment="1">
      <alignment wrapText="1"/>
    </xf>
    <xf numFmtId="0" fontId="2" fillId="0" borderId="48" xfId="0" applyFont="1" applyBorder="1" applyAlignment="1">
      <alignment wrapText="1"/>
    </xf>
    <xf numFmtId="0" fontId="2" fillId="0" borderId="31" xfId="0" applyFont="1" applyBorder="1" applyAlignment="1"/>
    <xf numFmtId="10" fontId="2" fillId="7" borderId="1" xfId="0" applyNumberFormat="1" applyFont="1" applyFill="1" applyBorder="1" applyAlignment="1" applyProtection="1">
      <alignment horizontal="center"/>
      <protection locked="0"/>
    </xf>
    <xf numFmtId="10" fontId="2" fillId="8" borderId="1" xfId="0" applyNumberFormat="1" applyFont="1" applyFill="1" applyBorder="1" applyAlignment="1" applyProtection="1">
      <alignment horizontal="center"/>
      <protection locked="0"/>
    </xf>
    <xf numFmtId="0" fontId="2" fillId="3" borderId="28" xfId="0" applyFont="1" applyFill="1" applyBorder="1" applyAlignment="1">
      <alignment horizontal="left" vertical="center" wrapText="1"/>
    </xf>
    <xf numFmtId="0" fontId="2" fillId="3" borderId="20" xfId="0" applyFont="1" applyFill="1" applyBorder="1" applyAlignment="1">
      <alignment horizontal="left" vertical="center" wrapText="1"/>
    </xf>
    <xf numFmtId="2" fontId="2" fillId="7" borderId="10" xfId="0" applyNumberFormat="1" applyFont="1" applyFill="1" applyBorder="1" applyAlignment="1" applyProtection="1">
      <alignment horizontal="center"/>
      <protection locked="0"/>
    </xf>
    <xf numFmtId="2" fontId="2" fillId="7" borderId="12" xfId="0" applyNumberFormat="1" applyFont="1" applyFill="1" applyBorder="1" applyAlignment="1" applyProtection="1">
      <alignment horizontal="center"/>
      <protection locked="0"/>
    </xf>
    <xf numFmtId="2" fontId="2" fillId="7" borderId="13" xfId="0" applyNumberFormat="1" applyFont="1" applyFill="1" applyBorder="1" applyAlignment="1" applyProtection="1">
      <alignment horizontal="center"/>
      <protection locked="0"/>
    </xf>
    <xf numFmtId="2" fontId="2" fillId="4" borderId="8" xfId="0" applyNumberFormat="1" applyFont="1" applyFill="1" applyBorder="1" applyAlignment="1">
      <alignment horizontal="center"/>
    </xf>
    <xf numFmtId="2" fontId="2" fillId="7" borderId="11" xfId="0" applyNumberFormat="1" applyFont="1" applyFill="1" applyBorder="1" applyAlignment="1" applyProtection="1">
      <alignment horizontal="center"/>
      <protection locked="0"/>
    </xf>
    <xf numFmtId="2" fontId="2" fillId="4" borderId="23" xfId="0" applyNumberFormat="1" applyFont="1" applyFill="1" applyBorder="1" applyAlignment="1">
      <alignment horizontal="center"/>
    </xf>
  </cellXfs>
  <cellStyles count="2">
    <cellStyle name="Prozent" xfId="1" builtinId="5"/>
    <cellStyle name="Standard" xfId="0" builtinId="0"/>
  </cellStyles>
  <dxfs count="6">
    <dxf>
      <fill>
        <patternFill patternType="mediumGray">
          <bgColor auto="1"/>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mediumGray">
          <bgColor auto="1"/>
        </patternFill>
      </fill>
    </dxf>
    <dxf>
      <fill>
        <patternFill patternType="mediumGray">
          <bgColor auto="1"/>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zoomScale="115" zoomScaleNormal="115" workbookViewId="0">
      <selection activeCell="B3" sqref="B3"/>
    </sheetView>
  </sheetViews>
  <sheetFormatPr baseColWidth="10" defaultRowHeight="15" x14ac:dyDescent="0.25"/>
  <cols>
    <col min="1" max="1" width="23.5703125" customWidth="1"/>
  </cols>
  <sheetData>
    <row r="1" spans="1:8" ht="9" customHeight="1" x14ac:dyDescent="0.25"/>
    <row r="2" spans="1:8" x14ac:dyDescent="0.25">
      <c r="A2" s="1" t="s">
        <v>87</v>
      </c>
      <c r="B2" s="12" t="s">
        <v>88</v>
      </c>
    </row>
    <row r="3" spans="1:8" x14ac:dyDescent="0.25">
      <c r="A3" s="1" t="s">
        <v>89</v>
      </c>
      <c r="B3" s="13">
        <v>44088</v>
      </c>
    </row>
    <row r="4" spans="1:8" x14ac:dyDescent="0.25">
      <c r="A4" s="1" t="s">
        <v>90</v>
      </c>
      <c r="B4" s="12" t="s">
        <v>91</v>
      </c>
    </row>
    <row r="6" spans="1:8" x14ac:dyDescent="0.25">
      <c r="A6" s="1" t="s">
        <v>94</v>
      </c>
    </row>
    <row r="7" spans="1:8" ht="153" customHeight="1" x14ac:dyDescent="0.25">
      <c r="A7" s="104" t="s">
        <v>98</v>
      </c>
      <c r="B7" s="104"/>
      <c r="C7" s="104"/>
      <c r="D7" s="104"/>
      <c r="E7" s="104"/>
      <c r="F7" s="104"/>
      <c r="G7" s="104"/>
      <c r="H7" s="104"/>
    </row>
    <row r="9" spans="1:8" x14ac:dyDescent="0.25">
      <c r="A9" s="1" t="s">
        <v>99</v>
      </c>
    </row>
    <row r="10" spans="1:8" x14ac:dyDescent="0.25">
      <c r="A10" t="s">
        <v>151</v>
      </c>
      <c r="B10" s="11"/>
      <c r="C10" t="s">
        <v>95</v>
      </c>
    </row>
    <row r="11" spans="1:8" x14ac:dyDescent="0.25">
      <c r="A11" t="s">
        <v>92</v>
      </c>
      <c r="B11" s="8"/>
      <c r="C11" t="s">
        <v>100</v>
      </c>
    </row>
    <row r="12" spans="1:8" x14ac:dyDescent="0.25">
      <c r="A12" t="s">
        <v>93</v>
      </c>
      <c r="B12" s="9"/>
      <c r="C12" t="s">
        <v>101</v>
      </c>
    </row>
    <row r="14" spans="1:8" x14ac:dyDescent="0.25">
      <c r="A14" s="1" t="s">
        <v>159</v>
      </c>
    </row>
    <row r="15" spans="1:8" ht="36" customHeight="1" x14ac:dyDescent="0.25">
      <c r="A15" s="102" t="s">
        <v>160</v>
      </c>
      <c r="B15" s="105" t="s">
        <v>163</v>
      </c>
      <c r="C15" s="105"/>
      <c r="D15" s="105"/>
      <c r="E15" s="105"/>
      <c r="F15" s="105"/>
      <c r="G15" s="105"/>
      <c r="H15" s="105"/>
    </row>
  </sheetData>
  <sheetProtection algorithmName="SHA-512" hashValue="PjqIn/FU8yqueo5kJwp5PsyL5hmAHj4nJpODJ8oxgOuw2w9yp1OhUEMMSrXMAPmEIGUc0btyhn2zaA9NyMLjLQ==" saltValue="BTsis26LgnlU9PRSnsOcRQ==" spinCount="100000" sheet="1" objects="1" scenarios="1"/>
  <mergeCells count="2">
    <mergeCell ref="A7:H7"/>
    <mergeCell ref="B15:H15"/>
  </mergeCells>
  <pageMargins left="0.7" right="0.7" top="0.78740157499999996" bottom="0.78740157499999996"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7"/>
  <sheetViews>
    <sheetView zoomScaleNormal="100" workbookViewId="0"/>
  </sheetViews>
  <sheetFormatPr baseColWidth="10" defaultRowHeight="15" x14ac:dyDescent="0.25"/>
  <cols>
    <col min="1" max="1" width="35.7109375" style="16" customWidth="1"/>
    <col min="2" max="2" width="24.5703125" style="16" customWidth="1"/>
    <col min="3" max="3" width="5.7109375" style="16" customWidth="1"/>
    <col min="4" max="4" width="35.5703125" style="16" customWidth="1"/>
    <col min="5" max="5" width="20.28515625" style="16" customWidth="1"/>
    <col min="6" max="6" width="7.28515625" style="16" customWidth="1"/>
    <col min="7" max="7" width="20.7109375" style="16" customWidth="1"/>
    <col min="8" max="8" width="12.85546875" style="16" customWidth="1"/>
    <col min="9" max="16384" width="11.42578125" style="16"/>
  </cols>
  <sheetData>
    <row r="1" spans="1:6" ht="23.25" x14ac:dyDescent="0.35">
      <c r="A1" s="14" t="s">
        <v>84</v>
      </c>
      <c r="B1" s="15"/>
      <c r="C1" s="15"/>
      <c r="D1" s="15"/>
      <c r="E1" s="15"/>
      <c r="F1" s="15"/>
    </row>
    <row r="2" spans="1:6" ht="6" customHeight="1" x14ac:dyDescent="0.25">
      <c r="A2" s="17"/>
    </row>
    <row r="3" spans="1:6" ht="21" x14ac:dyDescent="0.35">
      <c r="A3" s="18" t="s">
        <v>0</v>
      </c>
    </row>
    <row r="4" spans="1:6" ht="6.75" customHeight="1" x14ac:dyDescent="0.25">
      <c r="A4" s="17"/>
    </row>
    <row r="5" spans="1:6" ht="15.75" thickBot="1" x14ac:dyDescent="0.3">
      <c r="A5" s="19" t="s">
        <v>1</v>
      </c>
    </row>
    <row r="6" spans="1:6" x14ac:dyDescent="0.25">
      <c r="A6" s="20" t="s">
        <v>2</v>
      </c>
      <c r="B6" s="130"/>
      <c r="C6" s="131"/>
      <c r="D6" s="2" t="s">
        <v>4</v>
      </c>
      <c r="E6" s="137"/>
      <c r="F6" s="138"/>
    </row>
    <row r="7" spans="1:6" x14ac:dyDescent="0.25">
      <c r="A7" s="21" t="s">
        <v>3</v>
      </c>
      <c r="B7" s="124"/>
      <c r="C7" s="125"/>
      <c r="D7" s="3" t="s">
        <v>5</v>
      </c>
      <c r="E7" s="139"/>
      <c r="F7" s="140"/>
    </row>
    <row r="8" spans="1:6" ht="15.75" thickBot="1" x14ac:dyDescent="0.3">
      <c r="A8" s="4" t="s">
        <v>121</v>
      </c>
      <c r="B8" s="141"/>
      <c r="C8" s="142"/>
      <c r="D8" s="5" t="s">
        <v>6</v>
      </c>
      <c r="E8" s="141"/>
      <c r="F8" s="143"/>
    </row>
    <row r="9" spans="1:6" ht="11.25" customHeight="1" x14ac:dyDescent="0.25">
      <c r="A9" s="17"/>
      <c r="E9" s="22"/>
    </row>
    <row r="10" spans="1:6" ht="15.75" thickBot="1" x14ac:dyDescent="0.3">
      <c r="A10" s="19" t="s">
        <v>7</v>
      </c>
      <c r="E10" s="22"/>
    </row>
    <row r="11" spans="1:6" x14ac:dyDescent="0.25">
      <c r="A11" s="20" t="s">
        <v>8</v>
      </c>
      <c r="B11" s="130"/>
      <c r="C11" s="131"/>
      <c r="D11" s="2" t="s">
        <v>106</v>
      </c>
      <c r="E11" s="130"/>
      <c r="F11" s="156"/>
    </row>
    <row r="12" spans="1:6" x14ac:dyDescent="0.25">
      <c r="A12" s="21" t="s">
        <v>9</v>
      </c>
      <c r="B12" s="124"/>
      <c r="C12" s="125"/>
      <c r="D12" s="3" t="s">
        <v>28</v>
      </c>
      <c r="E12" s="124"/>
      <c r="F12" s="145"/>
    </row>
    <row r="13" spans="1:6" x14ac:dyDescent="0.25">
      <c r="A13" s="21" t="s">
        <v>10</v>
      </c>
      <c r="B13" s="124"/>
      <c r="C13" s="125"/>
      <c r="D13" s="3" t="s">
        <v>29</v>
      </c>
      <c r="E13" s="124"/>
      <c r="F13" s="145"/>
    </row>
    <row r="14" spans="1:6" x14ac:dyDescent="0.25">
      <c r="A14" s="21" t="s">
        <v>71</v>
      </c>
      <c r="B14" s="124"/>
      <c r="C14" s="125"/>
      <c r="D14" s="3" t="s">
        <v>30</v>
      </c>
      <c r="E14" s="124"/>
      <c r="F14" s="145"/>
    </row>
    <row r="15" spans="1:6" ht="15.75" thickBot="1" x14ac:dyDescent="0.3">
      <c r="A15" s="4" t="s">
        <v>72</v>
      </c>
      <c r="B15" s="141"/>
      <c r="C15" s="142"/>
      <c r="D15" s="5" t="s">
        <v>31</v>
      </c>
      <c r="E15" s="141"/>
      <c r="F15" s="143"/>
    </row>
    <row r="16" spans="1:6" ht="11.25" customHeight="1" thickBot="1" x14ac:dyDescent="0.3">
      <c r="A16" s="23"/>
      <c r="B16" s="17"/>
      <c r="C16" s="17"/>
      <c r="D16" s="17"/>
      <c r="E16" s="17"/>
      <c r="F16" s="17"/>
    </row>
    <row r="17" spans="1:6" ht="15" customHeight="1" thickBot="1" x14ac:dyDescent="0.3">
      <c r="A17" s="170" t="s">
        <v>146</v>
      </c>
      <c r="B17" s="171"/>
      <c r="C17" s="171"/>
      <c r="D17" s="172"/>
      <c r="E17" s="148"/>
      <c r="F17" s="149"/>
    </row>
    <row r="18" spans="1:6" ht="11.25" customHeight="1" x14ac:dyDescent="0.25">
      <c r="A18" s="23"/>
      <c r="B18" s="17"/>
      <c r="C18" s="17"/>
      <c r="D18" s="17"/>
      <c r="E18" s="17"/>
      <c r="F18" s="17"/>
    </row>
    <row r="19" spans="1:6" ht="15.75" thickBot="1" x14ac:dyDescent="0.3">
      <c r="A19" s="19" t="s">
        <v>14</v>
      </c>
      <c r="B19" s="17"/>
      <c r="C19" s="17"/>
      <c r="D19" s="24" t="s">
        <v>21</v>
      </c>
      <c r="E19" s="24"/>
      <c r="F19" s="17"/>
    </row>
    <row r="20" spans="1:6" x14ac:dyDescent="0.25">
      <c r="A20" s="174" t="s">
        <v>15</v>
      </c>
      <c r="B20" s="2" t="s">
        <v>16</v>
      </c>
      <c r="C20" s="25"/>
      <c r="D20" s="177" t="s">
        <v>22</v>
      </c>
      <c r="E20" s="26" t="s">
        <v>24</v>
      </c>
      <c r="F20" s="27"/>
    </row>
    <row r="21" spans="1:6" ht="15.75" thickBot="1" x14ac:dyDescent="0.3">
      <c r="A21" s="175"/>
      <c r="B21" s="3" t="s">
        <v>17</v>
      </c>
      <c r="C21" s="28"/>
      <c r="D21" s="178"/>
      <c r="E21" s="29" t="s">
        <v>25</v>
      </c>
      <c r="F21" s="30"/>
    </row>
    <row r="22" spans="1:6" x14ac:dyDescent="0.25">
      <c r="A22" s="175"/>
      <c r="B22" s="3" t="s">
        <v>18</v>
      </c>
      <c r="C22" s="31"/>
      <c r="D22" s="24"/>
      <c r="E22" s="24"/>
      <c r="F22" s="32"/>
    </row>
    <row r="23" spans="1:6" x14ac:dyDescent="0.25">
      <c r="A23" s="175"/>
      <c r="B23" s="3" t="s">
        <v>19</v>
      </c>
      <c r="C23" s="31"/>
      <c r="D23" s="179"/>
      <c r="E23" s="33"/>
      <c r="F23" s="32"/>
    </row>
    <row r="24" spans="1:6" ht="15.75" thickBot="1" x14ac:dyDescent="0.3">
      <c r="A24" s="176"/>
      <c r="B24" s="5" t="s">
        <v>20</v>
      </c>
      <c r="C24" s="30"/>
      <c r="D24" s="179"/>
      <c r="E24" s="33"/>
      <c r="F24" s="32"/>
    </row>
    <row r="25" spans="1:6" x14ac:dyDescent="0.25">
      <c r="A25" s="17"/>
    </row>
    <row r="26" spans="1:6" ht="15.75" thickBot="1" x14ac:dyDescent="0.3">
      <c r="A26" s="19" t="s">
        <v>32</v>
      </c>
    </row>
    <row r="27" spans="1:6" x14ac:dyDescent="0.25">
      <c r="A27" s="20" t="s">
        <v>11</v>
      </c>
      <c r="B27" s="130"/>
      <c r="C27" s="131"/>
      <c r="D27" s="2" t="s">
        <v>33</v>
      </c>
      <c r="E27" s="137"/>
      <c r="F27" s="138"/>
    </row>
    <row r="28" spans="1:6" ht="15.75" thickBot="1" x14ac:dyDescent="0.3">
      <c r="A28" s="4" t="s">
        <v>26</v>
      </c>
      <c r="B28" s="141"/>
      <c r="C28" s="142"/>
      <c r="D28" s="5" t="s">
        <v>77</v>
      </c>
      <c r="E28" s="146"/>
      <c r="F28" s="147"/>
    </row>
    <row r="29" spans="1:6" x14ac:dyDescent="0.25">
      <c r="A29" s="23"/>
      <c r="B29" s="34"/>
      <c r="C29" s="34"/>
      <c r="D29" s="17"/>
      <c r="E29" s="34"/>
      <c r="F29" s="34"/>
    </row>
    <row r="30" spans="1:6" ht="21" x14ac:dyDescent="0.35">
      <c r="A30" s="35" t="s">
        <v>74</v>
      </c>
      <c r="B30" s="34"/>
      <c r="C30" s="34"/>
      <c r="D30" s="17"/>
      <c r="E30" s="34"/>
      <c r="F30" s="34"/>
    </row>
    <row r="31" spans="1:6" ht="6.75" customHeight="1" x14ac:dyDescent="0.25">
      <c r="A31" s="17"/>
    </row>
    <row r="32" spans="1:6" ht="15.75" customHeight="1" x14ac:dyDescent="0.3">
      <c r="A32" s="36" t="s">
        <v>149</v>
      </c>
    </row>
    <row r="33" spans="1:12" ht="15.75" thickBot="1" x14ac:dyDescent="0.3">
      <c r="A33" s="19" t="s">
        <v>96</v>
      </c>
      <c r="B33" s="115" t="s">
        <v>73</v>
      </c>
      <c r="C33" s="115"/>
      <c r="D33" s="37" t="s">
        <v>123</v>
      </c>
      <c r="E33" s="121" t="s">
        <v>76</v>
      </c>
      <c r="F33" s="121"/>
    </row>
    <row r="34" spans="1:12" x14ac:dyDescent="0.25">
      <c r="A34" s="38" t="s">
        <v>63</v>
      </c>
      <c r="B34" s="168">
        <v>0</v>
      </c>
      <c r="C34" s="169"/>
      <c r="D34" s="83"/>
      <c r="E34" s="132" t="str">
        <f>IF(AND($D$33="Anzeige [t/h]",ISNUMBER(D34)),D34/$E$13,IF(AND($D$33="Anzeige [%]",ISNUMBER(D34)),D34*$E$12/$E$13/100,""))</f>
        <v/>
      </c>
      <c r="F34" s="144"/>
      <c r="I34" s="19"/>
    </row>
    <row r="35" spans="1:12" x14ac:dyDescent="0.25">
      <c r="A35" s="39" t="s">
        <v>64</v>
      </c>
      <c r="B35" s="122">
        <v>0</v>
      </c>
      <c r="C35" s="123"/>
      <c r="D35" s="103"/>
      <c r="E35" s="113" t="str">
        <f>IF(AND($D$33="Anzeige [t/h]",ISNUMBER(D35)),D35/$E$13,IF(AND($D$33="Anzeige [%]",ISNUMBER(D35)),D35*$E$12/$E$13/100,""))</f>
        <v/>
      </c>
      <c r="F35" s="134"/>
    </row>
    <row r="36" spans="1:12" x14ac:dyDescent="0.25">
      <c r="A36" s="39" t="s">
        <v>65</v>
      </c>
      <c r="B36" s="122">
        <v>0</v>
      </c>
      <c r="C36" s="123"/>
      <c r="D36" s="103"/>
      <c r="E36" s="113" t="str">
        <f>IF(AND($D$33="Anzeige [t/h]",ISNUMBER(D36)),D36/$E$13,IF(AND($D$33="Anzeige [%]",ISNUMBER(D36)),D36*$E$12/$E$13/100,""))</f>
        <v/>
      </c>
      <c r="F36" s="134"/>
    </row>
    <row r="37" spans="1:12" x14ac:dyDescent="0.25">
      <c r="A37" s="39" t="s">
        <v>66</v>
      </c>
      <c r="B37" s="122">
        <v>0</v>
      </c>
      <c r="C37" s="123"/>
      <c r="D37" s="103"/>
      <c r="E37" s="113" t="str">
        <f>IF(AND($D$33="Anzeige [t/h]",ISNUMBER(D37)),D37/$E$13,IF(AND($D$33="Anzeige [%]",ISNUMBER(D37)),D37*$E$12/$E$13/100,""))</f>
        <v/>
      </c>
      <c r="F37" s="134"/>
    </row>
    <row r="38" spans="1:12" ht="30.75" thickBot="1" x14ac:dyDescent="0.3">
      <c r="A38" s="7" t="s">
        <v>36</v>
      </c>
      <c r="B38" s="152">
        <v>0</v>
      </c>
      <c r="C38" s="153"/>
      <c r="D38" s="63" t="str">
        <f>IF(COUNT(D34:D37)&gt;=1,AVERAGE(D34:D37),"")</f>
        <v/>
      </c>
      <c r="E38" s="154"/>
      <c r="F38" s="155"/>
    </row>
    <row r="39" spans="1:12" ht="15" customHeight="1" x14ac:dyDescent="0.25">
      <c r="A39" s="107" t="s">
        <v>111</v>
      </c>
      <c r="B39" s="108"/>
      <c r="C39" s="108"/>
      <c r="D39" s="109"/>
      <c r="E39" s="135" t="str">
        <f>IF(COUNT(E34:E37)&gt;=1,AVERAGE(E34:E37),"")</f>
        <v/>
      </c>
      <c r="F39" s="136"/>
    </row>
    <row r="40" spans="1:12" ht="15" customHeight="1" thickBot="1" x14ac:dyDescent="0.3">
      <c r="A40" s="110" t="s">
        <v>126</v>
      </c>
      <c r="B40" s="111"/>
      <c r="C40" s="111"/>
      <c r="D40" s="112"/>
      <c r="E40" s="150" t="str">
        <f>IF(COUNT(E34:E37)&gt;=2,2*STDEV(E34:E37)/SQRT(COUNT(E34:E37)),"")</f>
        <v/>
      </c>
      <c r="F40" s="151"/>
      <c r="G40" s="40"/>
    </row>
    <row r="41" spans="1:12" ht="12.75" customHeight="1" thickBot="1" x14ac:dyDescent="0.3">
      <c r="A41" s="17"/>
    </row>
    <row r="42" spans="1:12" s="22" customFormat="1" ht="15" customHeight="1" x14ac:dyDescent="0.25">
      <c r="A42" s="116" t="s">
        <v>164</v>
      </c>
      <c r="B42" s="41" t="s">
        <v>104</v>
      </c>
      <c r="C42" s="42"/>
      <c r="D42" s="43"/>
      <c r="E42" s="119"/>
      <c r="F42" s="120"/>
      <c r="G42" s="44"/>
    </row>
    <row r="43" spans="1:12" s="22" customFormat="1" ht="15" customHeight="1" thickBot="1" x14ac:dyDescent="0.3">
      <c r="A43" s="117"/>
      <c r="B43" s="45" t="s">
        <v>105</v>
      </c>
      <c r="C43" s="46"/>
      <c r="D43" s="43"/>
      <c r="E43" s="119"/>
      <c r="F43" s="120"/>
      <c r="G43" s="44"/>
    </row>
    <row r="44" spans="1:12" ht="12.75" customHeight="1" x14ac:dyDescent="0.25">
      <c r="A44" s="17"/>
    </row>
    <row r="45" spans="1:12" ht="15.75" thickBot="1" x14ac:dyDescent="0.3">
      <c r="A45" s="19" t="s">
        <v>97</v>
      </c>
      <c r="B45" s="121" t="s">
        <v>34</v>
      </c>
      <c r="C45" s="121"/>
      <c r="D45" s="17" t="s">
        <v>35</v>
      </c>
      <c r="E45" s="121" t="s">
        <v>76</v>
      </c>
      <c r="F45" s="121"/>
      <c r="G45" s="16" t="s">
        <v>85</v>
      </c>
      <c r="H45" s="47" t="s">
        <v>152</v>
      </c>
    </row>
    <row r="46" spans="1:12" x14ac:dyDescent="0.25">
      <c r="A46" s="38" t="s">
        <v>63</v>
      </c>
      <c r="B46" s="223"/>
      <c r="C46" s="227"/>
      <c r="D46" s="83"/>
      <c r="E46" s="132" t="str">
        <f>IF(AND(ISNUMBER(B46),ISNUMBER(D46)),(D46/B46-1),"")</f>
        <v/>
      </c>
      <c r="F46" s="133"/>
      <c r="G46" s="48" t="str">
        <f>IF(AND(ISNUMBER(B46),ISNUMBER(D46)),D46-B46,"")</f>
        <v/>
      </c>
      <c r="H46" s="49"/>
    </row>
    <row r="47" spans="1:12" x14ac:dyDescent="0.25">
      <c r="A47" s="39" t="s">
        <v>64</v>
      </c>
      <c r="B47" s="224"/>
      <c r="C47" s="225"/>
      <c r="D47" s="103"/>
      <c r="E47" s="113" t="str">
        <f t="shared" ref="E47:E49" si="0">IF(AND(ISNUMBER(B47),ISNUMBER(D47)),(D47/B47-1),"")</f>
        <v/>
      </c>
      <c r="F47" s="114"/>
      <c r="G47" s="50" t="str">
        <f t="shared" ref="G47:G49" si="1">IF(AND(ISNUMBER(B47),ISNUMBER(D47)),D47-B47,"")</f>
        <v/>
      </c>
      <c r="H47" s="51"/>
    </row>
    <row r="48" spans="1:12" x14ac:dyDescent="0.25">
      <c r="A48" s="39" t="s">
        <v>65</v>
      </c>
      <c r="B48" s="224"/>
      <c r="C48" s="225"/>
      <c r="D48" s="103"/>
      <c r="E48" s="113" t="str">
        <f t="shared" si="0"/>
        <v/>
      </c>
      <c r="F48" s="114"/>
      <c r="G48" s="50" t="str">
        <f t="shared" si="1"/>
        <v/>
      </c>
      <c r="H48" s="51"/>
      <c r="I48" s="52"/>
      <c r="J48" s="53"/>
      <c r="L48" s="19"/>
    </row>
    <row r="49" spans="1:12" x14ac:dyDescent="0.25">
      <c r="A49" s="39" t="s">
        <v>66</v>
      </c>
      <c r="B49" s="224"/>
      <c r="C49" s="225"/>
      <c r="D49" s="103"/>
      <c r="E49" s="113" t="str">
        <f t="shared" si="0"/>
        <v/>
      </c>
      <c r="F49" s="114"/>
      <c r="G49" s="50" t="str">
        <f t="shared" si="1"/>
        <v/>
      </c>
      <c r="H49" s="51"/>
      <c r="I49" s="52"/>
      <c r="J49" s="53"/>
      <c r="K49" s="52"/>
      <c r="L49" s="53"/>
    </row>
    <row r="50" spans="1:12" ht="30.75" thickBot="1" x14ac:dyDescent="0.3">
      <c r="A50" s="7" t="s">
        <v>38</v>
      </c>
      <c r="B50" s="126" t="str">
        <f>IF(COUNT(B46:C49)&gt;=1,AVERAGE(B46:C49),"")</f>
        <v/>
      </c>
      <c r="C50" s="127"/>
      <c r="D50" s="63" t="str">
        <f>IF(COUNT(D46:D49)&gt;=1,AVERAGE(D46:D49),"")</f>
        <v/>
      </c>
      <c r="E50" s="154"/>
      <c r="F50" s="173"/>
      <c r="G50" s="54"/>
      <c r="H50" s="55" t="str">
        <f>IF(COUNT(H46:H49)&gt;=1,AVERAGE(H46:H49),"")</f>
        <v/>
      </c>
      <c r="I50" s="52"/>
      <c r="J50" s="56"/>
      <c r="L50" s="56"/>
    </row>
    <row r="51" spans="1:12" ht="15" customHeight="1" x14ac:dyDescent="0.25">
      <c r="A51" s="107" t="s">
        <v>112</v>
      </c>
      <c r="B51" s="108"/>
      <c r="C51" s="108"/>
      <c r="D51" s="109"/>
      <c r="E51" s="135" t="str">
        <f>IF(COUNT(D46:D49)&gt;=1,(D50-B50)/B50,"")</f>
        <v/>
      </c>
      <c r="F51" s="136"/>
      <c r="I51" s="52"/>
    </row>
    <row r="52" spans="1:12" ht="15" customHeight="1" thickBot="1" x14ac:dyDescent="0.3">
      <c r="A52" s="110" t="s">
        <v>158</v>
      </c>
      <c r="B52" s="111"/>
      <c r="C52" s="111"/>
      <c r="D52" s="112"/>
      <c r="E52" s="150" t="str">
        <f>IF(COUNT(D46:D49)&gt;=2,2*STDEV(D46:D49)/SQRT(COUNT(D46:D49))/D50,"")</f>
        <v/>
      </c>
      <c r="F52" s="151"/>
      <c r="G52" s="40"/>
      <c r="I52" s="52"/>
    </row>
    <row r="54" spans="1:12" x14ac:dyDescent="0.25">
      <c r="A54" s="57" t="s">
        <v>108</v>
      </c>
      <c r="B54" s="118" t="str">
        <f>IF(AND(ISNUMBER(B50),ISNUMBER(H50)),B50/(H50/60),"")</f>
        <v/>
      </c>
      <c r="C54" s="118"/>
      <c r="E54" s="40"/>
    </row>
    <row r="55" spans="1:12" s="22" customFormat="1" ht="20.25" customHeight="1" x14ac:dyDescent="0.25">
      <c r="A55" s="10"/>
    </row>
    <row r="56" spans="1:12" s="22" customFormat="1" ht="15.75" customHeight="1" x14ac:dyDescent="0.3">
      <c r="A56" s="36" t="s">
        <v>150</v>
      </c>
      <c r="B56" s="44"/>
      <c r="C56" s="44"/>
      <c r="D56" s="44"/>
      <c r="E56" s="58"/>
      <c r="F56" s="58"/>
      <c r="G56" s="44"/>
    </row>
    <row r="57" spans="1:12" s="22" customFormat="1" ht="15.75" thickBot="1" x14ac:dyDescent="0.3">
      <c r="A57" s="101" t="s">
        <v>96</v>
      </c>
      <c r="B57" s="115" t="s">
        <v>73</v>
      </c>
      <c r="C57" s="115"/>
      <c r="D57" s="37" t="s">
        <v>161</v>
      </c>
      <c r="E57" s="121" t="s">
        <v>76</v>
      </c>
      <c r="F57" s="121"/>
      <c r="G57" s="44"/>
    </row>
    <row r="58" spans="1:12" x14ac:dyDescent="0.25">
      <c r="A58" s="38" t="s">
        <v>67</v>
      </c>
      <c r="B58" s="168">
        <v>0</v>
      </c>
      <c r="C58" s="169"/>
      <c r="D58" s="83"/>
      <c r="E58" s="132" t="str">
        <f>IF(AND($D$57="Anzeige [t/h]",ISNUMBER(D58)),D58/$E$13,IF(AND($D$57="Anzeige [%]",ISNUMBER(D58)),D58*$E$12/$E$13/100,""))</f>
        <v/>
      </c>
      <c r="F58" s="144"/>
    </row>
    <row r="59" spans="1:12" x14ac:dyDescent="0.25">
      <c r="A59" s="59" t="s">
        <v>68</v>
      </c>
      <c r="B59" s="122">
        <v>0</v>
      </c>
      <c r="C59" s="123"/>
      <c r="D59" s="103"/>
      <c r="E59" s="113" t="str">
        <f>IF(AND($D$57="Anzeige [t/h]",ISNUMBER(D59)),D59/$E$13,IF(AND($D$57="Anzeige [%]",ISNUMBER(D59)),D59*$E$12/$E$13/100,""))</f>
        <v/>
      </c>
      <c r="F59" s="134"/>
    </row>
    <row r="60" spans="1:12" x14ac:dyDescent="0.25">
      <c r="A60" s="59" t="s">
        <v>69</v>
      </c>
      <c r="B60" s="122">
        <v>0</v>
      </c>
      <c r="C60" s="123"/>
      <c r="D60" s="103"/>
      <c r="E60" s="113" t="str">
        <f>IF(AND($D$57="Anzeige [t/h]",ISNUMBER(D60)),D60/$E$13,IF(AND($D$57="Anzeige [%]",ISNUMBER(D60)),D60*$E$12/$E$13/100,""))</f>
        <v/>
      </c>
      <c r="F60" s="134"/>
    </row>
    <row r="61" spans="1:12" x14ac:dyDescent="0.25">
      <c r="A61" s="59" t="s">
        <v>70</v>
      </c>
      <c r="B61" s="122">
        <v>0</v>
      </c>
      <c r="C61" s="123"/>
      <c r="D61" s="103"/>
      <c r="E61" s="113" t="str">
        <f>IF(AND($D$57="Anzeige [t/h]",ISNUMBER(D61)),D61/$E$13,IF(AND($D$57="Anzeige [%]",ISNUMBER(D61)),D61*$E$12/$E$13/100,""))</f>
        <v/>
      </c>
      <c r="F61" s="134"/>
    </row>
    <row r="62" spans="1:12" ht="30.75" thickBot="1" x14ac:dyDescent="0.3">
      <c r="A62" s="6" t="s">
        <v>78</v>
      </c>
      <c r="B62" s="152">
        <v>0</v>
      </c>
      <c r="C62" s="153"/>
      <c r="D62" s="228" t="str">
        <f>IF(COUNT(D58:D61)&gt;=1,AVERAGE(D58:D61),"")</f>
        <v/>
      </c>
      <c r="E62" s="154"/>
      <c r="F62" s="155"/>
    </row>
    <row r="63" spans="1:12" ht="15" customHeight="1" x14ac:dyDescent="0.25">
      <c r="A63" s="107" t="s">
        <v>111</v>
      </c>
      <c r="B63" s="108"/>
      <c r="C63" s="108"/>
      <c r="D63" s="109"/>
      <c r="E63" s="135" t="str">
        <f>IF(COUNT(E58:E61)&gt;=1,AVERAGE(E58:E61),"")</f>
        <v/>
      </c>
      <c r="F63" s="136"/>
    </row>
    <row r="64" spans="1:12" ht="15" customHeight="1" thickBot="1" x14ac:dyDescent="0.3">
      <c r="A64" s="110" t="s">
        <v>126</v>
      </c>
      <c r="B64" s="111"/>
      <c r="C64" s="111"/>
      <c r="D64" s="112"/>
      <c r="E64" s="150" t="str">
        <f>IF(COUNT(E58:E61)&gt;=2,2*STDEV(E58:E61)/SQRT(COUNT(E58:E61)),"")</f>
        <v/>
      </c>
      <c r="F64" s="151"/>
    </row>
    <row r="65" spans="1:12" s="22" customFormat="1" ht="18.75" customHeight="1" thickBot="1" x14ac:dyDescent="0.3">
      <c r="A65" s="10"/>
      <c r="B65" s="60"/>
      <c r="C65" s="44"/>
      <c r="D65" s="44"/>
      <c r="E65" s="61"/>
      <c r="F65" s="58"/>
      <c r="G65" s="44"/>
    </row>
    <row r="66" spans="1:12" s="22" customFormat="1" ht="15" customHeight="1" x14ac:dyDescent="0.25">
      <c r="A66" s="116" t="s">
        <v>164</v>
      </c>
      <c r="B66" s="41" t="s">
        <v>104</v>
      </c>
      <c r="C66" s="100"/>
      <c r="D66" s="44"/>
      <c r="E66" s="44"/>
      <c r="F66" s="44"/>
      <c r="G66" s="44"/>
    </row>
    <row r="67" spans="1:12" s="22" customFormat="1" ht="15" customHeight="1" thickBot="1" x14ac:dyDescent="0.3">
      <c r="A67" s="117"/>
      <c r="B67" s="45" t="s">
        <v>105</v>
      </c>
      <c r="C67" s="46" t="s">
        <v>162</v>
      </c>
      <c r="D67" s="44"/>
      <c r="E67" s="44"/>
      <c r="F67" s="44"/>
      <c r="G67" s="44"/>
    </row>
    <row r="68" spans="1:12" s="22" customFormat="1" ht="18.75" customHeight="1" x14ac:dyDescent="0.25">
      <c r="A68" s="10"/>
      <c r="B68" s="44"/>
      <c r="C68" s="44"/>
      <c r="D68" s="44"/>
      <c r="E68" s="58"/>
      <c r="F68" s="58"/>
      <c r="G68" s="44"/>
    </row>
    <row r="69" spans="1:12" s="22" customFormat="1" ht="15.75" thickBot="1" x14ac:dyDescent="0.3">
      <c r="A69" s="101" t="s">
        <v>97</v>
      </c>
      <c r="B69" s="121" t="s">
        <v>34</v>
      </c>
      <c r="C69" s="121"/>
      <c r="D69" s="17" t="s">
        <v>35</v>
      </c>
      <c r="E69" s="121" t="s">
        <v>76</v>
      </c>
      <c r="F69" s="121"/>
      <c r="G69" s="16" t="s">
        <v>85</v>
      </c>
      <c r="H69" s="47" t="s">
        <v>152</v>
      </c>
    </row>
    <row r="70" spans="1:12" x14ac:dyDescent="0.25">
      <c r="A70" s="38" t="s">
        <v>67</v>
      </c>
      <c r="B70" s="223"/>
      <c r="C70" s="227"/>
      <c r="D70" s="83"/>
      <c r="E70" s="132" t="str">
        <f>IF(AND(ISNUMBER(B70),ISNUMBER(D70)),(D70/B70-1),"")</f>
        <v/>
      </c>
      <c r="F70" s="133"/>
      <c r="G70" s="48" t="str">
        <f>IF(AND(ISNUMBER(B70),ISNUMBER(D70)),D70-B70,"")</f>
        <v/>
      </c>
      <c r="H70" s="49"/>
      <c r="I70" s="52"/>
      <c r="J70" s="53"/>
      <c r="L70" s="19"/>
    </row>
    <row r="71" spans="1:12" x14ac:dyDescent="0.25">
      <c r="A71" s="59" t="s">
        <v>68</v>
      </c>
      <c r="B71" s="224"/>
      <c r="C71" s="225"/>
      <c r="D71" s="103"/>
      <c r="E71" s="113" t="str">
        <f t="shared" ref="E71:E73" si="2">IF(AND(ISNUMBER(B71),ISNUMBER(D71)),(D71/B71-1),"")</f>
        <v/>
      </c>
      <c r="F71" s="114"/>
      <c r="G71" s="50" t="str">
        <f t="shared" ref="G71:G73" si="3">IF(AND(ISNUMBER(B71),ISNUMBER(D71)),D71-B71,"")</f>
        <v/>
      </c>
      <c r="H71" s="51"/>
      <c r="I71" s="52"/>
      <c r="J71" s="53"/>
      <c r="K71" s="52"/>
      <c r="L71" s="53"/>
    </row>
    <row r="72" spans="1:12" x14ac:dyDescent="0.25">
      <c r="A72" s="59" t="s">
        <v>69</v>
      </c>
      <c r="B72" s="224"/>
      <c r="C72" s="225"/>
      <c r="D72" s="103"/>
      <c r="E72" s="113" t="str">
        <f t="shared" si="2"/>
        <v/>
      </c>
      <c r="F72" s="114"/>
      <c r="G72" s="50" t="str">
        <f t="shared" si="3"/>
        <v/>
      </c>
      <c r="H72" s="51"/>
      <c r="J72" s="56"/>
      <c r="L72" s="56"/>
    </row>
    <row r="73" spans="1:12" x14ac:dyDescent="0.25">
      <c r="A73" s="59" t="s">
        <v>70</v>
      </c>
      <c r="B73" s="224"/>
      <c r="C73" s="225"/>
      <c r="D73" s="103"/>
      <c r="E73" s="113" t="str">
        <f t="shared" si="2"/>
        <v/>
      </c>
      <c r="F73" s="114"/>
      <c r="G73" s="50" t="str">
        <f t="shared" si="3"/>
        <v/>
      </c>
      <c r="H73" s="51"/>
    </row>
    <row r="74" spans="1:12" ht="30.75" thickBot="1" x14ac:dyDescent="0.3">
      <c r="A74" s="6" t="s">
        <v>39</v>
      </c>
      <c r="B74" s="126" t="str">
        <f>IF(COUNT(B70:C73)&gt;=1,AVERAGE(B70:C73),"")</f>
        <v/>
      </c>
      <c r="C74" s="127"/>
      <c r="D74" s="63" t="str">
        <f>IF(COUNT(D70:D73)&gt;=1,AVERAGE(D70:D73),"")</f>
        <v/>
      </c>
      <c r="E74" s="128"/>
      <c r="F74" s="129"/>
      <c r="G74" s="64"/>
      <c r="H74" s="55" t="str">
        <f>IF(COUNT(H70:H73)&gt;=1,AVERAGE(H70:H73),"")</f>
        <v/>
      </c>
    </row>
    <row r="75" spans="1:12" ht="15" customHeight="1" x14ac:dyDescent="0.25">
      <c r="A75" s="107" t="s">
        <v>110</v>
      </c>
      <c r="B75" s="108"/>
      <c r="C75" s="108"/>
      <c r="D75" s="109"/>
      <c r="E75" s="135" t="str">
        <f>IF(COUNT(D70:D73)&gt;=1,(D74-B74)/B74,"")</f>
        <v/>
      </c>
      <c r="F75" s="136"/>
    </row>
    <row r="76" spans="1:12" ht="15" customHeight="1" thickBot="1" x14ac:dyDescent="0.3">
      <c r="A76" s="110" t="s">
        <v>128</v>
      </c>
      <c r="B76" s="111"/>
      <c r="C76" s="111"/>
      <c r="D76" s="112"/>
      <c r="E76" s="150" t="str">
        <f>IF(COUNT(D70:D73)&gt;=2,2*STDEV(D70:D73)/SQRT(COUNT(D70:D73))/D74,"")</f>
        <v/>
      </c>
      <c r="F76" s="151"/>
    </row>
    <row r="77" spans="1:12" x14ac:dyDescent="0.25">
      <c r="D77" s="19"/>
      <c r="F77" s="56"/>
    </row>
    <row r="78" spans="1:12" x14ac:dyDescent="0.25">
      <c r="A78" s="57" t="s">
        <v>108</v>
      </c>
      <c r="B78" s="106" t="str">
        <f>IF(AND(ISNUMBER(B74),ISNUMBER(H74)),B74/(H74/60),"")</f>
        <v/>
      </c>
      <c r="C78" s="106"/>
    </row>
    <row r="79" spans="1:12" s="22" customFormat="1" ht="20.25" customHeight="1" thickBot="1" x14ac:dyDescent="0.3">
      <c r="A79" s="10"/>
    </row>
    <row r="80" spans="1:12" ht="22.5" customHeight="1" x14ac:dyDescent="0.25">
      <c r="A80" s="116" t="s">
        <v>127</v>
      </c>
      <c r="B80" s="41" t="s">
        <v>104</v>
      </c>
      <c r="C80" s="25"/>
      <c r="D80" s="159" t="s">
        <v>156</v>
      </c>
      <c r="E80" s="161"/>
      <c r="F80" s="162"/>
    </row>
    <row r="81" spans="1:11" ht="22.5" customHeight="1" thickBot="1" x14ac:dyDescent="0.3">
      <c r="A81" s="117"/>
      <c r="B81" s="45" t="s">
        <v>105</v>
      </c>
      <c r="C81" s="78"/>
      <c r="D81" s="160"/>
      <c r="E81" s="163"/>
      <c r="F81" s="164"/>
      <c r="K81" s="65"/>
    </row>
    <row r="83" spans="1:11" x14ac:dyDescent="0.25">
      <c r="A83" s="16" t="s">
        <v>125</v>
      </c>
      <c r="E83" s="166"/>
      <c r="F83" s="167"/>
      <c r="G83" s="40"/>
    </row>
    <row r="84" spans="1:11" x14ac:dyDescent="0.25">
      <c r="A84" s="16" t="s">
        <v>129</v>
      </c>
      <c r="E84" s="165" t="str">
        <f>IF(AND(OR(C42&lt;&gt;"",C42=""),C43=""),E39,"")</f>
        <v/>
      </c>
      <c r="F84" s="165"/>
      <c r="G84" s="66"/>
      <c r="H84" s="66"/>
      <c r="J84" s="56"/>
    </row>
    <row r="85" spans="1:11" x14ac:dyDescent="0.25">
      <c r="A85" s="19" t="s">
        <v>141</v>
      </c>
      <c r="B85" s="19"/>
      <c r="C85" s="19"/>
      <c r="D85" s="19"/>
      <c r="E85" s="158" t="e">
        <f>IF(AND(OR(C42="",C42&lt;&gt;""),C43=""),(ABS(E83)+ABS(E84))/2,0)</f>
        <v>#VALUE!</v>
      </c>
      <c r="F85" s="158"/>
      <c r="G85" s="66"/>
      <c r="H85" s="66"/>
      <c r="J85" s="56"/>
    </row>
    <row r="86" spans="1:11" x14ac:dyDescent="0.25">
      <c r="A86" s="16" t="s">
        <v>119</v>
      </c>
      <c r="E86" s="166"/>
      <c r="F86" s="167"/>
      <c r="G86" s="40"/>
    </row>
    <row r="87" spans="1:11" x14ac:dyDescent="0.25">
      <c r="A87" s="16" t="s">
        <v>130</v>
      </c>
      <c r="E87" s="165" t="str">
        <f>E51</f>
        <v/>
      </c>
      <c r="F87" s="165"/>
      <c r="G87" s="67"/>
      <c r="H87" s="66"/>
      <c r="J87" s="56"/>
    </row>
    <row r="88" spans="1:11" x14ac:dyDescent="0.25">
      <c r="A88" s="19" t="s">
        <v>135</v>
      </c>
      <c r="B88" s="19"/>
      <c r="C88" s="19"/>
      <c r="D88" s="19"/>
      <c r="E88" s="158" t="e">
        <f>(ABS(E86)+ABS(E87))/2</f>
        <v>#VALUE!</v>
      </c>
      <c r="F88" s="158"/>
      <c r="G88" s="67"/>
      <c r="H88" s="66"/>
      <c r="J88" s="56"/>
    </row>
    <row r="89" spans="1:11" x14ac:dyDescent="0.25">
      <c r="A89" s="19" t="s">
        <v>137</v>
      </c>
      <c r="B89" s="19"/>
      <c r="C89" s="19"/>
      <c r="D89" s="19"/>
      <c r="E89" s="158" t="e">
        <f>SQRT(IF(E28&gt;0.5,E28/100^2,0)+IF(AND(OR(C42="",C42&lt;&gt;""),C43=""),E40^2,0)+E52^2)</f>
        <v>#VALUE!</v>
      </c>
      <c r="F89" s="158"/>
    </row>
    <row r="91" spans="1:11" x14ac:dyDescent="0.25">
      <c r="A91" s="19" t="s">
        <v>147</v>
      </c>
      <c r="E91" s="157" t="e">
        <f>SQRT(E85^2+E88^2+E89^2)</f>
        <v>#VALUE!</v>
      </c>
      <c r="F91" s="157"/>
    </row>
    <row r="92" spans="1:11" x14ac:dyDescent="0.25">
      <c r="G92" s="65"/>
    </row>
    <row r="93" spans="1:11" x14ac:dyDescent="0.25">
      <c r="A93" s="16" t="s">
        <v>153</v>
      </c>
      <c r="G93" s="68"/>
    </row>
    <row r="94" spans="1:11" x14ac:dyDescent="0.25">
      <c r="A94" s="16" t="s">
        <v>139</v>
      </c>
      <c r="G94" s="68"/>
    </row>
    <row r="95" spans="1:11" x14ac:dyDescent="0.25">
      <c r="A95" s="16" t="s">
        <v>122</v>
      </c>
      <c r="G95" s="69"/>
      <c r="H95" s="19"/>
    </row>
    <row r="96" spans="1:11" x14ac:dyDescent="0.25">
      <c r="A96" s="16" t="s">
        <v>124</v>
      </c>
    </row>
    <row r="97" spans="1:1" x14ac:dyDescent="0.25">
      <c r="A97" s="22" t="s">
        <v>138</v>
      </c>
    </row>
  </sheetData>
  <sheetProtection algorithmName="SHA-512" hashValue="rr2DqmnXu9ouNOx5cdlth+6pGJKs8vWw5bGHekztms16f1o2rhPJz18rmO0GefC7Q4m3ydfuamGIBXTzznquHg==" saltValue="a/NJFAquoJ6wWxlL8eSrZg==" spinCount="100000" sheet="1" objects="1" scenarios="1"/>
  <mergeCells count="106">
    <mergeCell ref="A76:D76"/>
    <mergeCell ref="A17:D17"/>
    <mergeCell ref="E86:F86"/>
    <mergeCell ref="B62:C62"/>
    <mergeCell ref="B58:C58"/>
    <mergeCell ref="E58:F58"/>
    <mergeCell ref="B57:C57"/>
    <mergeCell ref="E57:F57"/>
    <mergeCell ref="E69:F69"/>
    <mergeCell ref="B60:C60"/>
    <mergeCell ref="E60:F60"/>
    <mergeCell ref="B69:C69"/>
    <mergeCell ref="B47:C47"/>
    <mergeCell ref="E47:F47"/>
    <mergeCell ref="B48:C48"/>
    <mergeCell ref="E48:F48"/>
    <mergeCell ref="B49:C49"/>
    <mergeCell ref="E49:F49"/>
    <mergeCell ref="B50:C50"/>
    <mergeCell ref="E50:F50"/>
    <mergeCell ref="E51:F51"/>
    <mergeCell ref="A20:A24"/>
    <mergeCell ref="D20:D21"/>
    <mergeCell ref="D23:D24"/>
    <mergeCell ref="B11:C11"/>
    <mergeCell ref="E11:F11"/>
    <mergeCell ref="B12:C12"/>
    <mergeCell ref="E12:F12"/>
    <mergeCell ref="B61:C61"/>
    <mergeCell ref="E61:F61"/>
    <mergeCell ref="E62:F62"/>
    <mergeCell ref="E91:F91"/>
    <mergeCell ref="E89:F89"/>
    <mergeCell ref="E64:F64"/>
    <mergeCell ref="E76:F76"/>
    <mergeCell ref="D80:D81"/>
    <mergeCell ref="E80:F81"/>
    <mergeCell ref="E85:F85"/>
    <mergeCell ref="E84:F84"/>
    <mergeCell ref="E83:F83"/>
    <mergeCell ref="E88:F88"/>
    <mergeCell ref="E52:F52"/>
    <mergeCell ref="E87:F87"/>
    <mergeCell ref="B46:C46"/>
    <mergeCell ref="E46:F46"/>
    <mergeCell ref="B34:C34"/>
    <mergeCell ref="E75:F75"/>
    <mergeCell ref="B36:C36"/>
    <mergeCell ref="B6:C6"/>
    <mergeCell ref="E6:F6"/>
    <mergeCell ref="B7:C7"/>
    <mergeCell ref="E7:F7"/>
    <mergeCell ref="B8:C8"/>
    <mergeCell ref="E8:F8"/>
    <mergeCell ref="E39:F39"/>
    <mergeCell ref="B45:C45"/>
    <mergeCell ref="E33:F33"/>
    <mergeCell ref="E34:F34"/>
    <mergeCell ref="B13:C13"/>
    <mergeCell ref="B28:C28"/>
    <mergeCell ref="E27:F27"/>
    <mergeCell ref="E13:F13"/>
    <mergeCell ref="B14:C14"/>
    <mergeCell ref="E14:F14"/>
    <mergeCell ref="B15:C15"/>
    <mergeCell ref="E15:F15"/>
    <mergeCell ref="B27:C27"/>
    <mergeCell ref="E28:F28"/>
    <mergeCell ref="E17:F17"/>
    <mergeCell ref="E40:F40"/>
    <mergeCell ref="B38:C38"/>
    <mergeCell ref="E38:F38"/>
    <mergeCell ref="E63:F63"/>
    <mergeCell ref="E36:F36"/>
    <mergeCell ref="B37:C37"/>
    <mergeCell ref="E37:F37"/>
    <mergeCell ref="B35:C35"/>
    <mergeCell ref="E35:F35"/>
    <mergeCell ref="A39:D39"/>
    <mergeCell ref="A40:D40"/>
    <mergeCell ref="A51:D51"/>
    <mergeCell ref="A52:D52"/>
    <mergeCell ref="B78:C78"/>
    <mergeCell ref="A63:D63"/>
    <mergeCell ref="A64:D64"/>
    <mergeCell ref="A75:D75"/>
    <mergeCell ref="E71:F71"/>
    <mergeCell ref="B33:C33"/>
    <mergeCell ref="A80:A81"/>
    <mergeCell ref="B54:C54"/>
    <mergeCell ref="A42:A43"/>
    <mergeCell ref="E42:F42"/>
    <mergeCell ref="E43:F43"/>
    <mergeCell ref="E45:F45"/>
    <mergeCell ref="B59:C59"/>
    <mergeCell ref="B73:C73"/>
    <mergeCell ref="E73:F73"/>
    <mergeCell ref="B74:C74"/>
    <mergeCell ref="E74:F74"/>
    <mergeCell ref="B72:C72"/>
    <mergeCell ref="E72:F72"/>
    <mergeCell ref="B70:C70"/>
    <mergeCell ref="E70:F70"/>
    <mergeCell ref="B71:C71"/>
    <mergeCell ref="A66:A67"/>
    <mergeCell ref="E59:F59"/>
  </mergeCells>
  <conditionalFormatting sqref="E84">
    <cfRule type="expression" dxfId="5" priority="3">
      <formula>AND($C$42="",$C$43&lt;&gt;"")</formula>
    </cfRule>
  </conditionalFormatting>
  <conditionalFormatting sqref="E83">
    <cfRule type="expression" dxfId="4" priority="2">
      <formula>AND($C$42="",$C$43&lt;&gt;"")</formula>
    </cfRule>
  </conditionalFormatting>
  <conditionalFormatting sqref="E80">
    <cfRule type="expression" dxfId="3" priority="1">
      <formula>$C$80&lt;&gt;""</formula>
    </cfRule>
  </conditionalFormatting>
  <dataValidations count="1">
    <dataValidation type="list" allowBlank="1" showInputMessage="1" showErrorMessage="1" prompt="Hier kann zwischen der Einheit [t/h] (z.B. Ablesen der Förderstärke bei leerem Förderband) und [%] (z.B. direktes Ablesen der relativen Abweichung aus der Bedieneinheit der Förderbandwaage) gewählt werden." sqref="D33 D57" xr:uid="{57EF7F5C-9BFC-4F63-9DB4-762EE90A5F5A}">
      <formula1>"Anzeige [t/h],Anzeige [%]"</formula1>
    </dataValidation>
  </dataValidations>
  <pageMargins left="0.47244094488188981" right="0.23622047244094491" top="0.74803149606299213" bottom="0.74803149606299213" header="0.31496062992125984" footer="0.31496062992125984"/>
  <pageSetup paperSize="9" scale="73" orientation="landscape" r:id="rId1"/>
  <headerFooter>
    <oddHeader>&amp;R&amp;12&amp;D</oddHeader>
    <oddFooter>&amp;L&amp;12&amp;F&amp;R&amp;12&amp;P/&amp;N</oddFooter>
  </headerFooter>
  <rowBreaks count="2" manualBreakCount="2">
    <brk id="29" max="7" man="1"/>
    <brk id="55" max="7" man="1"/>
  </rowBreaks>
  <ignoredErrors>
    <ignoredError sqref="B54 B7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2"/>
  <sheetViews>
    <sheetView zoomScaleNormal="100" workbookViewId="0"/>
  </sheetViews>
  <sheetFormatPr baseColWidth="10" defaultRowHeight="15" x14ac:dyDescent="0.25"/>
  <cols>
    <col min="1" max="1" width="36" style="16" customWidth="1"/>
    <col min="2" max="2" width="23.5703125" style="16" customWidth="1"/>
    <col min="3" max="3" width="5.7109375" style="16" customWidth="1"/>
    <col min="4" max="4" width="35.7109375" style="16" customWidth="1"/>
    <col min="5" max="5" width="18.140625" style="16" customWidth="1"/>
    <col min="6" max="6" width="6.140625" style="16" customWidth="1"/>
    <col min="7" max="7" width="21" style="16" bestFit="1" customWidth="1"/>
    <col min="8" max="16384" width="11.42578125" style="16"/>
  </cols>
  <sheetData>
    <row r="1" spans="1:6" s="71" customFormat="1" ht="23.25" x14ac:dyDescent="0.35">
      <c r="A1" s="14" t="s">
        <v>60</v>
      </c>
      <c r="B1" s="70"/>
      <c r="C1" s="70"/>
      <c r="D1" s="70"/>
      <c r="E1" s="70"/>
      <c r="F1" s="70"/>
    </row>
    <row r="2" spans="1:6" ht="6" customHeight="1" x14ac:dyDescent="0.25">
      <c r="A2" s="17"/>
    </row>
    <row r="3" spans="1:6" ht="21" x14ac:dyDescent="0.35">
      <c r="A3" s="18" t="s">
        <v>0</v>
      </c>
    </row>
    <row r="4" spans="1:6" ht="6.75" customHeight="1" x14ac:dyDescent="0.25">
      <c r="A4" s="17"/>
    </row>
    <row r="5" spans="1:6" ht="15.75" thickBot="1" x14ac:dyDescent="0.3">
      <c r="A5" s="72" t="s">
        <v>1</v>
      </c>
    </row>
    <row r="6" spans="1:6" x14ac:dyDescent="0.25">
      <c r="A6" s="20" t="s">
        <v>2</v>
      </c>
      <c r="B6" s="130"/>
      <c r="C6" s="131"/>
      <c r="D6" s="2" t="s">
        <v>79</v>
      </c>
      <c r="E6" s="137"/>
      <c r="F6" s="138"/>
    </row>
    <row r="7" spans="1:6" x14ac:dyDescent="0.25">
      <c r="A7" s="21" t="s">
        <v>3</v>
      </c>
      <c r="B7" s="124"/>
      <c r="C7" s="125"/>
      <c r="D7" s="3" t="s">
        <v>80</v>
      </c>
      <c r="E7" s="139"/>
      <c r="F7" s="140"/>
    </row>
    <row r="8" spans="1:6" ht="15.75" thickBot="1" x14ac:dyDescent="0.3">
      <c r="A8" s="4"/>
      <c r="B8" s="196"/>
      <c r="C8" s="197"/>
      <c r="D8" s="5" t="s">
        <v>6</v>
      </c>
      <c r="E8" s="141"/>
      <c r="F8" s="143"/>
    </row>
    <row r="9" spans="1:6" ht="11.25" customHeight="1" x14ac:dyDescent="0.25">
      <c r="A9" s="17"/>
      <c r="E9" s="22"/>
    </row>
    <row r="10" spans="1:6" ht="15.75" thickBot="1" x14ac:dyDescent="0.3">
      <c r="A10" s="72" t="s">
        <v>7</v>
      </c>
      <c r="E10" s="22"/>
    </row>
    <row r="11" spans="1:6" x14ac:dyDescent="0.25">
      <c r="A11" s="20" t="s">
        <v>8</v>
      </c>
      <c r="B11" s="130"/>
      <c r="C11" s="131"/>
      <c r="D11" s="2" t="s">
        <v>106</v>
      </c>
      <c r="E11" s="130"/>
      <c r="F11" s="156"/>
    </row>
    <row r="12" spans="1:6" x14ac:dyDescent="0.25">
      <c r="A12" s="21" t="s">
        <v>9</v>
      </c>
      <c r="B12" s="124"/>
      <c r="C12" s="125"/>
      <c r="D12" s="3" t="s">
        <v>28</v>
      </c>
      <c r="E12" s="124"/>
      <c r="F12" s="145"/>
    </row>
    <row r="13" spans="1:6" x14ac:dyDescent="0.25">
      <c r="A13" s="21" t="s">
        <v>10</v>
      </c>
      <c r="B13" s="124"/>
      <c r="C13" s="125"/>
      <c r="D13" s="3" t="s">
        <v>29</v>
      </c>
      <c r="E13" s="124"/>
      <c r="F13" s="145"/>
    </row>
    <row r="14" spans="1:6" x14ac:dyDescent="0.25">
      <c r="A14" s="21" t="s">
        <v>71</v>
      </c>
      <c r="B14" s="124"/>
      <c r="C14" s="125"/>
      <c r="D14" s="3" t="s">
        <v>30</v>
      </c>
      <c r="E14" s="124"/>
      <c r="F14" s="145"/>
    </row>
    <row r="15" spans="1:6" ht="15.75" thickBot="1" x14ac:dyDescent="0.3">
      <c r="A15" s="4" t="s">
        <v>72</v>
      </c>
      <c r="B15" s="141"/>
      <c r="C15" s="142"/>
      <c r="D15" s="5" t="s">
        <v>31</v>
      </c>
      <c r="E15" s="141"/>
      <c r="F15" s="143"/>
    </row>
    <row r="16" spans="1:6" ht="11.25" customHeight="1" thickBot="1" x14ac:dyDescent="0.3">
      <c r="A16" s="17"/>
    </row>
    <row r="17" spans="1:6" ht="15" customHeight="1" thickBot="1" x14ac:dyDescent="0.3">
      <c r="A17" s="215" t="s">
        <v>143</v>
      </c>
      <c r="B17" s="216"/>
      <c r="C17" s="216"/>
      <c r="D17" s="217"/>
      <c r="E17" s="182"/>
      <c r="F17" s="183"/>
    </row>
    <row r="18" spans="1:6" ht="11.25" customHeight="1" x14ac:dyDescent="0.25">
      <c r="A18" s="17"/>
    </row>
    <row r="19" spans="1:6" ht="15.75" thickBot="1" x14ac:dyDescent="0.3">
      <c r="A19" s="72" t="s">
        <v>14</v>
      </c>
      <c r="B19" s="17"/>
      <c r="C19" s="17"/>
      <c r="D19" s="24" t="s">
        <v>21</v>
      </c>
      <c r="E19" s="24"/>
      <c r="F19" s="17"/>
    </row>
    <row r="20" spans="1:6" x14ac:dyDescent="0.25">
      <c r="A20" s="174" t="s">
        <v>15</v>
      </c>
      <c r="B20" s="2" t="s">
        <v>16</v>
      </c>
      <c r="C20" s="25"/>
      <c r="D20" s="221" t="s">
        <v>40</v>
      </c>
      <c r="E20" s="73" t="s">
        <v>24</v>
      </c>
      <c r="F20" s="27"/>
    </row>
    <row r="21" spans="1:6" x14ac:dyDescent="0.25">
      <c r="A21" s="175"/>
      <c r="B21" s="3" t="s">
        <v>17</v>
      </c>
      <c r="C21" s="28"/>
      <c r="D21" s="222"/>
      <c r="E21" s="74" t="s">
        <v>25</v>
      </c>
      <c r="F21" s="31"/>
    </row>
    <row r="22" spans="1:6" x14ac:dyDescent="0.25">
      <c r="A22" s="175"/>
      <c r="B22" s="3" t="s">
        <v>18</v>
      </c>
      <c r="C22" s="28"/>
      <c r="D22" s="75" t="s">
        <v>23</v>
      </c>
      <c r="E22" s="76"/>
      <c r="F22" s="77"/>
    </row>
    <row r="23" spans="1:6" x14ac:dyDescent="0.25">
      <c r="A23" s="175"/>
      <c r="B23" s="3" t="s">
        <v>19</v>
      </c>
      <c r="C23" s="28"/>
      <c r="D23" s="213" t="s">
        <v>40</v>
      </c>
      <c r="E23" s="74" t="s">
        <v>24</v>
      </c>
      <c r="F23" s="31"/>
    </row>
    <row r="24" spans="1:6" ht="15.75" thickBot="1" x14ac:dyDescent="0.3">
      <c r="A24" s="176"/>
      <c r="B24" s="5" t="s">
        <v>20</v>
      </c>
      <c r="C24" s="78"/>
      <c r="D24" s="214"/>
      <c r="E24" s="79" t="s">
        <v>25</v>
      </c>
      <c r="F24" s="30"/>
    </row>
    <row r="25" spans="1:6" x14ac:dyDescent="0.25">
      <c r="A25" s="17"/>
    </row>
    <row r="26" spans="1:6" ht="21" x14ac:dyDescent="0.35">
      <c r="A26" s="18" t="s">
        <v>41</v>
      </c>
    </row>
    <row r="27" spans="1:6" ht="6.75" customHeight="1" x14ac:dyDescent="0.25">
      <c r="A27" s="17"/>
    </row>
    <row r="28" spans="1:6" ht="15.75" thickBot="1" x14ac:dyDescent="0.3">
      <c r="A28" s="72" t="s">
        <v>58</v>
      </c>
      <c r="D28" s="80" t="s">
        <v>59</v>
      </c>
    </row>
    <row r="29" spans="1:6" x14ac:dyDescent="0.25">
      <c r="A29" s="20" t="s">
        <v>11</v>
      </c>
      <c r="B29" s="130"/>
      <c r="C29" s="131"/>
      <c r="D29" s="2" t="s">
        <v>45</v>
      </c>
      <c r="E29" s="130"/>
      <c r="F29" s="156"/>
    </row>
    <row r="30" spans="1:6" x14ac:dyDescent="0.25">
      <c r="A30" s="21" t="s">
        <v>43</v>
      </c>
      <c r="B30" s="139"/>
      <c r="C30" s="198"/>
      <c r="D30" s="81" t="s">
        <v>46</v>
      </c>
      <c r="E30" s="124"/>
      <c r="F30" s="145"/>
    </row>
    <row r="31" spans="1:6" ht="15.75" thickBot="1" x14ac:dyDescent="0.3">
      <c r="A31" s="82" t="s">
        <v>44</v>
      </c>
      <c r="B31" s="141"/>
      <c r="C31" s="142"/>
      <c r="D31" s="5" t="s">
        <v>103</v>
      </c>
      <c r="E31" s="204" t="str">
        <f>IF(AND(ISNUMBER(E29),ISNUMBER(E30)),E29/E30,"")</f>
        <v/>
      </c>
      <c r="F31" s="205"/>
    </row>
    <row r="32" spans="1:6" x14ac:dyDescent="0.25">
      <c r="A32" s="17"/>
    </row>
    <row r="33" spans="1:7" ht="15.75" thickBot="1" x14ac:dyDescent="0.3">
      <c r="A33" s="72" t="s">
        <v>61</v>
      </c>
      <c r="B33" s="121" t="s">
        <v>12</v>
      </c>
      <c r="C33" s="121"/>
      <c r="D33" s="17" t="s">
        <v>13</v>
      </c>
      <c r="E33" s="121" t="s">
        <v>76</v>
      </c>
      <c r="F33" s="121"/>
      <c r="G33" s="16" t="s">
        <v>86</v>
      </c>
    </row>
    <row r="34" spans="1:7" x14ac:dyDescent="0.25">
      <c r="A34" s="20" t="s">
        <v>47</v>
      </c>
      <c r="B34" s="223"/>
      <c r="C34" s="227"/>
      <c r="D34" s="83"/>
      <c r="E34" s="180" t="str">
        <f>IF(AND(ISNUMBER(B34),ISNUMBER(D34)),(D34/B34-1),"")</f>
        <v/>
      </c>
      <c r="F34" s="181"/>
      <c r="G34" s="84" t="str">
        <f>IF(AND(ISNUMBER(B34),ISNUMBER(D34)),D34-B34,"")</f>
        <v/>
      </c>
    </row>
    <row r="35" spans="1:7" x14ac:dyDescent="0.25">
      <c r="A35" s="21" t="s">
        <v>48</v>
      </c>
      <c r="B35" s="224"/>
      <c r="C35" s="225"/>
      <c r="D35" s="99"/>
      <c r="E35" s="188" t="str">
        <f t="shared" ref="E35:E37" si="0">IF(AND(ISNUMBER(B35),ISNUMBER(D35)),(D35/B35-1),"")</f>
        <v/>
      </c>
      <c r="F35" s="189"/>
      <c r="G35" s="85" t="str">
        <f>IF(AND(ISNUMBER(B35),ISNUMBER(D35)),D35-B35,"")</f>
        <v/>
      </c>
    </row>
    <row r="36" spans="1:7" x14ac:dyDescent="0.25">
      <c r="A36" s="21" t="s">
        <v>49</v>
      </c>
      <c r="B36" s="224"/>
      <c r="C36" s="225"/>
      <c r="D36" s="99"/>
      <c r="E36" s="188" t="str">
        <f t="shared" si="0"/>
        <v/>
      </c>
      <c r="F36" s="189"/>
      <c r="G36" s="85" t="str">
        <f>IF(AND(ISNUMBER(B36),ISNUMBER(D36)),D36-B36,"")</f>
        <v/>
      </c>
    </row>
    <row r="37" spans="1:7" x14ac:dyDescent="0.25">
      <c r="A37" s="21" t="s">
        <v>50</v>
      </c>
      <c r="B37" s="224"/>
      <c r="C37" s="225"/>
      <c r="D37" s="99"/>
      <c r="E37" s="188" t="str">
        <f t="shared" si="0"/>
        <v/>
      </c>
      <c r="F37" s="189"/>
      <c r="G37" s="85" t="str">
        <f>IF(AND(ISNUMBER(B37),ISNUMBER(D37)),D37-B37,"")</f>
        <v/>
      </c>
    </row>
    <row r="38" spans="1:7" ht="30.75" thickBot="1" x14ac:dyDescent="0.3">
      <c r="A38" s="6" t="s">
        <v>51</v>
      </c>
      <c r="B38" s="226" t="str">
        <f>IF(COUNT(B34:C37)&gt;=1,AVERAGE(B34:C37),"")</f>
        <v/>
      </c>
      <c r="C38" s="226"/>
      <c r="D38" s="63" t="str">
        <f>IF(COUNT(D34:D37)&gt;=1,AVERAGE(D34:D37),"")</f>
        <v/>
      </c>
      <c r="E38" s="202"/>
      <c r="F38" s="203"/>
      <c r="G38" s="87"/>
    </row>
    <row r="39" spans="1:7" ht="15" customHeight="1" x14ac:dyDescent="0.25">
      <c r="A39" s="107" t="s">
        <v>113</v>
      </c>
      <c r="B39" s="108"/>
      <c r="C39" s="108"/>
      <c r="D39" s="109"/>
      <c r="E39" s="206" t="str">
        <f>IF(COUNT(D34:D37)&gt;=1,(D38-B38)/B38,"")</f>
        <v/>
      </c>
      <c r="F39" s="207"/>
    </row>
    <row r="40" spans="1:7" ht="15" customHeight="1" thickBot="1" x14ac:dyDescent="0.3">
      <c r="A40" s="110" t="s">
        <v>120</v>
      </c>
      <c r="B40" s="111"/>
      <c r="C40" s="111"/>
      <c r="D40" s="112"/>
      <c r="E40" s="191" t="str">
        <f>IF(COUNT(D34:D37)&gt;=2,2*STDEV(D34:D37)/SQRT(COUNT(D34:D37))/D38,"")</f>
        <v/>
      </c>
      <c r="F40" s="192"/>
    </row>
    <row r="41" spans="1:7" x14ac:dyDescent="0.25">
      <c r="A41" s="88" t="s">
        <v>53</v>
      </c>
      <c r="B41" s="223"/>
      <c r="C41" s="227"/>
      <c r="D41" s="83"/>
      <c r="E41" s="180" t="str">
        <f>IF(AND(ISNUMBER(B41),ISNUMBER(D41)),(D41/B41-1),"")</f>
        <v/>
      </c>
      <c r="F41" s="181"/>
      <c r="G41" s="89" t="str">
        <f>IF(AND(ISNUMBER(B41),ISNUMBER(D41)),D41-B41,"")</f>
        <v/>
      </c>
    </row>
    <row r="42" spans="1:7" x14ac:dyDescent="0.25">
      <c r="A42" s="21" t="s">
        <v>54</v>
      </c>
      <c r="B42" s="224"/>
      <c r="C42" s="225"/>
      <c r="D42" s="86"/>
      <c r="E42" s="188" t="str">
        <f t="shared" ref="E42:E44" si="1">IF(AND(ISNUMBER(B42),ISNUMBER(D42)),(D42/B42-1),"")</f>
        <v/>
      </c>
      <c r="F42" s="189"/>
      <c r="G42" s="90" t="str">
        <f>IF(AND(ISNUMBER(B42),ISNUMBER(D42)),D42-B42,"")</f>
        <v/>
      </c>
    </row>
    <row r="43" spans="1:7" x14ac:dyDescent="0.25">
      <c r="A43" s="21" t="s">
        <v>55</v>
      </c>
      <c r="B43" s="224"/>
      <c r="C43" s="225"/>
      <c r="D43" s="86"/>
      <c r="E43" s="188" t="str">
        <f t="shared" si="1"/>
        <v/>
      </c>
      <c r="F43" s="189"/>
      <c r="G43" s="90" t="str">
        <f>IF(AND(ISNUMBER(B43),ISNUMBER(D43)),D43-B43,"")</f>
        <v/>
      </c>
    </row>
    <row r="44" spans="1:7" x14ac:dyDescent="0.25">
      <c r="A44" s="91" t="s">
        <v>52</v>
      </c>
      <c r="B44" s="224"/>
      <c r="C44" s="225"/>
      <c r="D44" s="103"/>
      <c r="E44" s="188" t="str">
        <f t="shared" si="1"/>
        <v/>
      </c>
      <c r="F44" s="189"/>
      <c r="G44" s="90" t="str">
        <f>IF(AND(ISNUMBER(B44),ISNUMBER(D44)),D44-B44,"")</f>
        <v/>
      </c>
    </row>
    <row r="45" spans="1:7" ht="30.75" thickBot="1" x14ac:dyDescent="0.3">
      <c r="A45" s="6" t="s">
        <v>56</v>
      </c>
      <c r="B45" s="226" t="str">
        <f>IF(COUNT(B41:C44)&gt;=1,AVERAGE(B41:C44),"")</f>
        <v/>
      </c>
      <c r="C45" s="226"/>
      <c r="D45" s="63" t="str">
        <f>IF(COUNT(D41:D44)&gt;=1,AVERAGE(D41:D44),"")</f>
        <v/>
      </c>
      <c r="E45" s="202"/>
      <c r="F45" s="203"/>
      <c r="G45" s="92"/>
    </row>
    <row r="46" spans="1:7" ht="15" customHeight="1" x14ac:dyDescent="0.25">
      <c r="A46" s="107" t="s">
        <v>114</v>
      </c>
      <c r="B46" s="108"/>
      <c r="C46" s="108"/>
      <c r="D46" s="109"/>
      <c r="E46" s="135" t="str">
        <f>IF(COUNT(D41:D44)&gt;=1,(D45-B45)/B45,"")</f>
        <v/>
      </c>
      <c r="F46" s="136"/>
    </row>
    <row r="47" spans="1:7" ht="15" customHeight="1" thickBot="1" x14ac:dyDescent="0.3">
      <c r="A47" s="110" t="s">
        <v>120</v>
      </c>
      <c r="B47" s="111"/>
      <c r="C47" s="111"/>
      <c r="D47" s="112"/>
      <c r="E47" s="150" t="str">
        <f>IF(COUNT(D41:D44)&gt;=2,2*STDEV(D41:D44)/SQRT(COUNT(D41:D44))/D45,"")</f>
        <v/>
      </c>
      <c r="F47" s="151"/>
    </row>
    <row r="48" spans="1:7" x14ac:dyDescent="0.25">
      <c r="A48" s="17"/>
    </row>
    <row r="49" spans="1:7" ht="21" x14ac:dyDescent="0.35">
      <c r="A49" s="18" t="s">
        <v>42</v>
      </c>
    </row>
    <row r="50" spans="1:7" ht="6.75" customHeight="1" x14ac:dyDescent="0.25">
      <c r="A50" s="17"/>
    </row>
    <row r="51" spans="1:7" ht="15.75" thickBot="1" x14ac:dyDescent="0.3">
      <c r="A51" s="72" t="s">
        <v>62</v>
      </c>
    </row>
    <row r="52" spans="1:7" x14ac:dyDescent="0.25">
      <c r="A52" s="20" t="s">
        <v>11</v>
      </c>
      <c r="B52" s="199"/>
      <c r="C52" s="199"/>
      <c r="D52" s="2" t="s">
        <v>57</v>
      </c>
      <c r="E52" s="199"/>
      <c r="F52" s="210"/>
    </row>
    <row r="53" spans="1:7" x14ac:dyDescent="0.25">
      <c r="A53" s="21" t="s">
        <v>43</v>
      </c>
      <c r="B53" s="200"/>
      <c r="C53" s="200"/>
      <c r="D53" s="3" t="s">
        <v>44</v>
      </c>
      <c r="E53" s="211"/>
      <c r="F53" s="212"/>
    </row>
    <row r="54" spans="1:7" x14ac:dyDescent="0.25">
      <c r="A54" s="21" t="s">
        <v>145</v>
      </c>
      <c r="B54" s="193"/>
      <c r="C54" s="193"/>
      <c r="D54" s="3" t="s">
        <v>109</v>
      </c>
      <c r="E54" s="194" t="str">
        <f>IF(ISNUMBER(B54),B54/E11*E31*3.6,"")</f>
        <v/>
      </c>
      <c r="F54" s="195"/>
    </row>
    <row r="55" spans="1:7" ht="15.75" thickBot="1" x14ac:dyDescent="0.3">
      <c r="A55" s="4" t="s">
        <v>144</v>
      </c>
      <c r="B55" s="201"/>
      <c r="C55" s="201"/>
      <c r="D55" s="5" t="s">
        <v>107</v>
      </c>
      <c r="E55" s="208" t="str">
        <f>IF(AND(E30&lt;&gt;"",E54&lt;&gt;""),E30/3600*E54,"")</f>
        <v/>
      </c>
      <c r="F55" s="209"/>
    </row>
    <row r="56" spans="1:7" x14ac:dyDescent="0.25">
      <c r="A56" s="23"/>
      <c r="B56" s="44"/>
      <c r="C56" s="44"/>
      <c r="D56" s="23"/>
      <c r="E56" s="34"/>
      <c r="F56" s="34"/>
    </row>
    <row r="57" spans="1:7" ht="18.75" x14ac:dyDescent="0.3">
      <c r="A57" s="93" t="s">
        <v>149</v>
      </c>
      <c r="B57" s="44"/>
      <c r="C57" s="44"/>
      <c r="D57" s="23"/>
      <c r="E57" s="34"/>
      <c r="F57" s="34"/>
    </row>
    <row r="58" spans="1:7" ht="16.5" thickBot="1" x14ac:dyDescent="0.3">
      <c r="A58" s="94" t="s">
        <v>96</v>
      </c>
      <c r="B58" s="218" t="s">
        <v>27</v>
      </c>
      <c r="C58" s="218"/>
      <c r="D58" s="37" t="s">
        <v>123</v>
      </c>
      <c r="E58" s="17" t="s">
        <v>76</v>
      </c>
    </row>
    <row r="59" spans="1:7" x14ac:dyDescent="0.25">
      <c r="A59" s="38" t="s">
        <v>63</v>
      </c>
      <c r="B59" s="168">
        <v>0</v>
      </c>
      <c r="C59" s="169"/>
      <c r="D59" s="83"/>
      <c r="E59" s="180" t="str">
        <f>IF(AND($D$58="Anzeige [t/h]",ISNUMBER(D59)),D59/$E$13,IF(AND($D$58="Anzeige [%]",ISNUMBER(D59)),D59*$E$12/$E$13/100,""))</f>
        <v/>
      </c>
      <c r="F59" s="181"/>
    </row>
    <row r="60" spans="1:7" x14ac:dyDescent="0.25">
      <c r="A60" s="39" t="s">
        <v>64</v>
      </c>
      <c r="B60" s="122">
        <v>0</v>
      </c>
      <c r="C60" s="123"/>
      <c r="D60" s="103"/>
      <c r="E60" s="188" t="str">
        <f t="shared" ref="E60:E62" si="2">IF(AND($D$58="Anzeige [t/h]",ISNUMBER(D60)),D60/$E$13,IF(AND($D$58="Anzeige [%]",ISNUMBER(D60)),D60*$E$12/$E$13/100,""))</f>
        <v/>
      </c>
      <c r="F60" s="189"/>
    </row>
    <row r="61" spans="1:7" x14ac:dyDescent="0.25">
      <c r="A61" s="39" t="s">
        <v>65</v>
      </c>
      <c r="B61" s="122">
        <v>0</v>
      </c>
      <c r="C61" s="123"/>
      <c r="D61" s="103"/>
      <c r="E61" s="188" t="str">
        <f t="shared" si="2"/>
        <v/>
      </c>
      <c r="F61" s="189"/>
    </row>
    <row r="62" spans="1:7" x14ac:dyDescent="0.25">
      <c r="A62" s="39" t="s">
        <v>66</v>
      </c>
      <c r="B62" s="122">
        <v>0</v>
      </c>
      <c r="C62" s="123"/>
      <c r="D62" s="103"/>
      <c r="E62" s="188" t="str">
        <f t="shared" si="2"/>
        <v/>
      </c>
      <c r="F62" s="189"/>
    </row>
    <row r="63" spans="1:7" ht="30.75" thickBot="1" x14ac:dyDescent="0.3">
      <c r="A63" s="7" t="s">
        <v>36</v>
      </c>
      <c r="B63" s="152">
        <v>0</v>
      </c>
      <c r="C63" s="153"/>
      <c r="D63" s="63" t="str">
        <f>IF(COUNT(D59:D62)&gt;=1,AVERAGE(D59:D62),"")</f>
        <v/>
      </c>
      <c r="E63" s="154"/>
      <c r="F63" s="155"/>
      <c r="G63" s="95"/>
    </row>
    <row r="64" spans="1:7" x14ac:dyDescent="0.25">
      <c r="A64" s="107" t="s">
        <v>111</v>
      </c>
      <c r="B64" s="108"/>
      <c r="C64" s="108"/>
      <c r="D64" s="109"/>
      <c r="E64" s="135" t="str">
        <f>IF(COUNT(E59:E62)&gt;=1,AVERAGE(E59:E62),"")</f>
        <v/>
      </c>
      <c r="F64" s="136"/>
    </row>
    <row r="65" spans="1:7" ht="15" customHeight="1" thickBot="1" x14ac:dyDescent="0.3">
      <c r="A65" s="110" t="s">
        <v>126</v>
      </c>
      <c r="B65" s="111"/>
      <c r="C65" s="111"/>
      <c r="D65" s="112"/>
      <c r="E65" s="150" t="str">
        <f>IF(COUNT(E59:E62)&gt;=2,2*STDEV(E59:E62)/SQRT(COUNT(E59:E62)),"")</f>
        <v/>
      </c>
      <c r="F65" s="151"/>
    </row>
    <row r="66" spans="1:7" ht="15.75" thickBot="1" x14ac:dyDescent="0.3">
      <c r="A66" s="96"/>
    </row>
    <row r="67" spans="1:7" s="22" customFormat="1" ht="15" customHeight="1" x14ac:dyDescent="0.25">
      <c r="A67" s="116" t="s">
        <v>164</v>
      </c>
      <c r="B67" s="41" t="s">
        <v>104</v>
      </c>
      <c r="C67" s="42"/>
      <c r="D67" s="43"/>
      <c r="E67" s="119"/>
      <c r="F67" s="120"/>
      <c r="G67" s="44"/>
    </row>
    <row r="68" spans="1:7" s="22" customFormat="1" ht="15" customHeight="1" thickBot="1" x14ac:dyDescent="0.3">
      <c r="A68" s="117"/>
      <c r="B68" s="45" t="s">
        <v>105</v>
      </c>
      <c r="C68" s="62"/>
      <c r="D68" s="43"/>
      <c r="E68" s="119"/>
      <c r="F68" s="120"/>
      <c r="G68" s="44"/>
    </row>
    <row r="69" spans="1:7" s="22" customFormat="1" ht="15" customHeight="1" x14ac:dyDescent="0.25">
      <c r="A69" s="24"/>
      <c r="B69" s="24"/>
      <c r="C69" s="24"/>
      <c r="D69" s="24"/>
      <c r="E69" s="97"/>
      <c r="F69" s="98"/>
      <c r="G69" s="44"/>
    </row>
    <row r="70" spans="1:7" ht="16.5" thickBot="1" x14ac:dyDescent="0.3">
      <c r="A70" s="94" t="s">
        <v>97</v>
      </c>
      <c r="B70" s="121" t="s">
        <v>81</v>
      </c>
      <c r="C70" s="121"/>
      <c r="D70" s="17" t="s">
        <v>82</v>
      </c>
      <c r="E70" s="121" t="s">
        <v>76</v>
      </c>
      <c r="F70" s="121"/>
      <c r="G70" s="16" t="s">
        <v>85</v>
      </c>
    </row>
    <row r="71" spans="1:7" x14ac:dyDescent="0.25">
      <c r="A71" s="38" t="s">
        <v>63</v>
      </c>
      <c r="B71" s="223"/>
      <c r="C71" s="131"/>
      <c r="D71" s="83"/>
      <c r="E71" s="180" t="str">
        <f>IF(AND(ISNUMBER(B71),ISNUMBER(D71)),(D71/B71-1),"")</f>
        <v/>
      </c>
      <c r="F71" s="181"/>
      <c r="G71" s="89" t="str">
        <f>IF(AND(ISNUMBER(B71),ISNUMBER(D71)),D71-B71,"")</f>
        <v/>
      </c>
    </row>
    <row r="72" spans="1:7" x14ac:dyDescent="0.25">
      <c r="A72" s="39" t="s">
        <v>64</v>
      </c>
      <c r="B72" s="224"/>
      <c r="C72" s="125"/>
      <c r="D72" s="103"/>
      <c r="E72" s="188" t="str">
        <f t="shared" ref="E72:E74" si="3">IF(AND(ISNUMBER(B72),ISNUMBER(D72)),(D72/B72-1),"")</f>
        <v/>
      </c>
      <c r="F72" s="189"/>
      <c r="G72" s="90" t="str">
        <f>IF(AND(ISNUMBER(B72),ISNUMBER(D72)),D72-B72,"")</f>
        <v/>
      </c>
    </row>
    <row r="73" spans="1:7" x14ac:dyDescent="0.25">
      <c r="A73" s="39" t="s">
        <v>65</v>
      </c>
      <c r="B73" s="224"/>
      <c r="C73" s="225"/>
      <c r="D73" s="103"/>
      <c r="E73" s="188" t="str">
        <f t="shared" si="3"/>
        <v/>
      </c>
      <c r="F73" s="189"/>
      <c r="G73" s="90" t="str">
        <f>IF(AND(ISNUMBER(B73),ISNUMBER(D73)),D73-B73,"")</f>
        <v/>
      </c>
    </row>
    <row r="74" spans="1:7" x14ac:dyDescent="0.25">
      <c r="A74" s="39" t="s">
        <v>66</v>
      </c>
      <c r="B74" s="224"/>
      <c r="C74" s="225"/>
      <c r="D74" s="103"/>
      <c r="E74" s="188" t="str">
        <f t="shared" si="3"/>
        <v/>
      </c>
      <c r="F74" s="189"/>
      <c r="G74" s="90" t="str">
        <f>IF(AND(ISNUMBER(B74),ISNUMBER(D74)),D74-B74,"")</f>
        <v/>
      </c>
    </row>
    <row r="75" spans="1:7" ht="30.75" thickBot="1" x14ac:dyDescent="0.3">
      <c r="A75" s="7" t="s">
        <v>38</v>
      </c>
      <c r="B75" s="226" t="str">
        <f>IF(COUNT(B71:C74)&gt;=1,AVERAGE(B71:C74),"")</f>
        <v/>
      </c>
      <c r="C75" s="226"/>
      <c r="D75" s="63" t="str">
        <f>IF(COUNT(D71:D74)&gt;=1,AVERAGE(D71:D74),"")</f>
        <v/>
      </c>
      <c r="E75" s="128"/>
      <c r="F75" s="190"/>
      <c r="G75" s="87"/>
    </row>
    <row r="76" spans="1:7" x14ac:dyDescent="0.25">
      <c r="A76" s="107" t="s">
        <v>112</v>
      </c>
      <c r="B76" s="108"/>
      <c r="C76" s="108"/>
      <c r="D76" s="109"/>
      <c r="E76" s="135" t="str">
        <f>IF(COUNT(D71:D74)&gt;=1,(D75-B75)/B75,"")</f>
        <v/>
      </c>
      <c r="F76" s="136"/>
    </row>
    <row r="77" spans="1:7" ht="15" customHeight="1" thickBot="1" x14ac:dyDescent="0.3">
      <c r="A77" s="110" t="s">
        <v>134</v>
      </c>
      <c r="B77" s="111"/>
      <c r="C77" s="111"/>
      <c r="D77" s="112"/>
      <c r="E77" s="150" t="str">
        <f>IF(COUNT(D71:D74)&gt;=2,2*STDEV(D71:D74)/SQRT(COUNT(D71:D74))/D75,"")</f>
        <v/>
      </c>
      <c r="F77" s="151"/>
    </row>
    <row r="78" spans="1:7" x14ac:dyDescent="0.25">
      <c r="A78" s="17"/>
    </row>
    <row r="79" spans="1:7" s="22" customFormat="1" ht="18.75" x14ac:dyDescent="0.3">
      <c r="A79" s="93" t="s">
        <v>102</v>
      </c>
      <c r="B79" s="44"/>
      <c r="C79" s="44"/>
      <c r="D79" s="44"/>
      <c r="E79" s="58"/>
      <c r="F79" s="58"/>
      <c r="G79" s="44"/>
    </row>
    <row r="80" spans="1:7" ht="16.5" thickBot="1" x14ac:dyDescent="0.3">
      <c r="A80" s="94" t="s">
        <v>96</v>
      </c>
      <c r="B80" s="121" t="s">
        <v>27</v>
      </c>
      <c r="C80" s="121"/>
      <c r="D80" s="37" t="s">
        <v>161</v>
      </c>
      <c r="E80" s="17" t="s">
        <v>76</v>
      </c>
    </row>
    <row r="81" spans="1:7" x14ac:dyDescent="0.25">
      <c r="A81" s="38" t="s">
        <v>67</v>
      </c>
      <c r="B81" s="168">
        <v>0</v>
      </c>
      <c r="C81" s="169"/>
      <c r="D81" s="83"/>
      <c r="E81" s="180" t="str">
        <f>IF(AND($D$80="Anzeige [t/h]",ISNUMBER(D81)),D81/$E$13,IF(AND($D$80="Anzeige [%]",ISNUMBER(D81)),D81*$E$12/$E$13/100,""))</f>
        <v/>
      </c>
      <c r="F81" s="181"/>
    </row>
    <row r="82" spans="1:7" x14ac:dyDescent="0.25">
      <c r="A82" s="59" t="s">
        <v>68</v>
      </c>
      <c r="B82" s="122">
        <v>0</v>
      </c>
      <c r="C82" s="123"/>
      <c r="D82" s="103"/>
      <c r="E82" s="188" t="str">
        <f>IF(AND($D$80="Anzeige [t/h]",ISNUMBER(D82)),D82/$E$13,IF(AND($D$80="Anzeige [%]",ISNUMBER(D82)),D82*$E$12/$E$13/100,""))</f>
        <v/>
      </c>
      <c r="F82" s="189"/>
    </row>
    <row r="83" spans="1:7" x14ac:dyDescent="0.25">
      <c r="A83" s="59" t="s">
        <v>69</v>
      </c>
      <c r="B83" s="122">
        <v>0</v>
      </c>
      <c r="C83" s="123"/>
      <c r="D83" s="103"/>
      <c r="E83" s="188" t="str">
        <f>IF(AND($D$80="Anzeige [t/h]",ISNUMBER(D83)),D83/$E$13,IF(AND($D$80="Anzeige [%]",ISNUMBER(D83)),D83*$E$12/$E$13/100,""))</f>
        <v/>
      </c>
      <c r="F83" s="189"/>
    </row>
    <row r="84" spans="1:7" x14ac:dyDescent="0.25">
      <c r="A84" s="59" t="s">
        <v>70</v>
      </c>
      <c r="B84" s="122">
        <v>0</v>
      </c>
      <c r="C84" s="123"/>
      <c r="D84" s="103"/>
      <c r="E84" s="188" t="str">
        <f>IF(AND($D$80="Anzeige [t/h]",ISNUMBER(D84)),D84/$E$13,IF(AND($D$80="Anzeige [%]",ISNUMBER(D84)),D84*$E$12/$E$13/100,""))</f>
        <v/>
      </c>
      <c r="F84" s="189"/>
    </row>
    <row r="85" spans="1:7" ht="30.75" thickBot="1" x14ac:dyDescent="0.3">
      <c r="A85" s="7" t="s">
        <v>37</v>
      </c>
      <c r="B85" s="152">
        <v>0</v>
      </c>
      <c r="C85" s="153"/>
      <c r="D85" s="63" t="str">
        <f>IF(COUNT(D81:D84)&gt;=1,AVERAGE(D81:D84),"")</f>
        <v/>
      </c>
      <c r="E85" s="128"/>
      <c r="F85" s="190"/>
    </row>
    <row r="86" spans="1:7" x14ac:dyDescent="0.25">
      <c r="A86" s="107" t="s">
        <v>111</v>
      </c>
      <c r="B86" s="108"/>
      <c r="C86" s="108"/>
      <c r="D86" s="109"/>
      <c r="E86" s="135" t="str">
        <f>IF(COUNT(E81:E84)&gt;=1,AVERAGE(E81:E84),"")</f>
        <v/>
      </c>
      <c r="F86" s="136"/>
    </row>
    <row r="87" spans="1:7" ht="15" customHeight="1" thickBot="1" x14ac:dyDescent="0.3">
      <c r="A87" s="110" t="s">
        <v>126</v>
      </c>
      <c r="B87" s="111"/>
      <c r="C87" s="111"/>
      <c r="D87" s="112"/>
      <c r="E87" s="150" t="str">
        <f>IF(COUNT(E81:E84)&gt;=2,2*STDEV(E81:E84)/SQRT(COUNT(E81:E84)),"")</f>
        <v/>
      </c>
      <c r="F87" s="151"/>
    </row>
    <row r="88" spans="1:7" ht="15.75" thickBot="1" x14ac:dyDescent="0.3"/>
    <row r="89" spans="1:7" ht="15" customHeight="1" x14ac:dyDescent="0.25">
      <c r="A89" s="116" t="s">
        <v>164</v>
      </c>
      <c r="B89" s="41" t="s">
        <v>104</v>
      </c>
      <c r="C89" s="42"/>
    </row>
    <row r="90" spans="1:7" ht="15.75" thickBot="1" x14ac:dyDescent="0.3">
      <c r="A90" s="117"/>
      <c r="B90" s="45" t="s">
        <v>105</v>
      </c>
      <c r="C90" s="62"/>
    </row>
    <row r="92" spans="1:7" s="22" customFormat="1" ht="16.5" thickBot="1" x14ac:dyDescent="0.3">
      <c r="A92" s="94" t="s">
        <v>97</v>
      </c>
      <c r="B92" s="121" t="s">
        <v>81</v>
      </c>
      <c r="C92" s="121"/>
      <c r="D92" s="17" t="s">
        <v>82</v>
      </c>
      <c r="E92" s="17" t="s">
        <v>76</v>
      </c>
      <c r="F92" s="16"/>
      <c r="G92" s="16" t="s">
        <v>85</v>
      </c>
    </row>
    <row r="93" spans="1:7" x14ac:dyDescent="0.25">
      <c r="A93" s="38" t="s">
        <v>67</v>
      </c>
      <c r="B93" s="223"/>
      <c r="C93" s="227"/>
      <c r="D93" s="83"/>
      <c r="E93" s="180" t="str">
        <f>IF(AND(ISNUMBER(B93),ISNUMBER(D93)),(D93/B93-1),"")</f>
        <v/>
      </c>
      <c r="F93" s="181"/>
      <c r="G93" s="89" t="str">
        <f>IF(AND(ISNUMBER(B93),ISNUMBER(D93)),D93-B93,"")</f>
        <v/>
      </c>
    </row>
    <row r="94" spans="1:7" x14ac:dyDescent="0.25">
      <c r="A94" s="59" t="s">
        <v>68</v>
      </c>
      <c r="B94" s="224"/>
      <c r="C94" s="225"/>
      <c r="D94" s="103"/>
      <c r="E94" s="188" t="str">
        <f t="shared" ref="E94:E96" si="4">IF(AND(ISNUMBER(B94),ISNUMBER(D94)),(D94/B94-1),"")</f>
        <v/>
      </c>
      <c r="F94" s="189"/>
      <c r="G94" s="90" t="str">
        <f>IF(AND(ISNUMBER(B94),ISNUMBER(D94)),D94-B94,"")</f>
        <v/>
      </c>
    </row>
    <row r="95" spans="1:7" x14ac:dyDescent="0.25">
      <c r="A95" s="59" t="s">
        <v>69</v>
      </c>
      <c r="B95" s="224"/>
      <c r="C95" s="225"/>
      <c r="D95" s="103"/>
      <c r="E95" s="188" t="str">
        <f t="shared" si="4"/>
        <v/>
      </c>
      <c r="F95" s="189"/>
      <c r="G95" s="90" t="str">
        <f>IF(AND(ISNUMBER(B95),ISNUMBER(D95)),D95-B95,"")</f>
        <v/>
      </c>
    </row>
    <row r="96" spans="1:7" x14ac:dyDescent="0.25">
      <c r="A96" s="59" t="s">
        <v>70</v>
      </c>
      <c r="B96" s="224"/>
      <c r="C96" s="225"/>
      <c r="D96" s="103"/>
      <c r="E96" s="188" t="str">
        <f t="shared" si="4"/>
        <v/>
      </c>
      <c r="F96" s="189"/>
      <c r="G96" s="90" t="str">
        <f>IF(AND(ISNUMBER(B96),ISNUMBER(D96)),D96-B96,"")</f>
        <v/>
      </c>
    </row>
    <row r="97" spans="1:7" ht="30.75" thickBot="1" x14ac:dyDescent="0.3">
      <c r="A97" s="7" t="s">
        <v>39</v>
      </c>
      <c r="B97" s="226" t="str">
        <f>IF(COUNT(B93:C96)&gt;=1,AVERAGE(B93:C96),"")</f>
        <v/>
      </c>
      <c r="C97" s="226"/>
      <c r="D97" s="63" t="str">
        <f>IF(COUNT(D93:D96)&gt;=1,AVERAGE(D93:D96),"")</f>
        <v/>
      </c>
      <c r="E97" s="128"/>
      <c r="F97" s="190"/>
      <c r="G97" s="64"/>
    </row>
    <row r="98" spans="1:7" x14ac:dyDescent="0.25">
      <c r="A98" s="107" t="s">
        <v>112</v>
      </c>
      <c r="B98" s="108"/>
      <c r="C98" s="108"/>
      <c r="D98" s="109"/>
      <c r="E98" s="135" t="str">
        <f>IF(COUNT(D93:D96)&gt;=1,(D97-B97)/B97,"")</f>
        <v/>
      </c>
      <c r="F98" s="136"/>
    </row>
    <row r="99" spans="1:7" ht="15" customHeight="1" thickBot="1" x14ac:dyDescent="0.3">
      <c r="A99" s="110" t="s">
        <v>134</v>
      </c>
      <c r="B99" s="111"/>
      <c r="C99" s="111"/>
      <c r="D99" s="112"/>
      <c r="E99" s="150" t="str">
        <f>IF(COUNT(D93:D96)&gt;=2,2*STDEV(D93:D96)/SQRT(COUNT(D93:D96))/$E$13,"")</f>
        <v/>
      </c>
      <c r="F99" s="151"/>
    </row>
    <row r="100" spans="1:7" ht="15.75" thickBot="1" x14ac:dyDescent="0.3">
      <c r="A100" s="17"/>
    </row>
    <row r="101" spans="1:7" ht="22.5" customHeight="1" x14ac:dyDescent="0.25">
      <c r="A101" s="116" t="s">
        <v>118</v>
      </c>
      <c r="B101" s="41" t="s">
        <v>104</v>
      </c>
      <c r="C101" s="25"/>
      <c r="D101" s="159" t="s">
        <v>156</v>
      </c>
      <c r="E101" s="184"/>
      <c r="F101" s="185"/>
    </row>
    <row r="102" spans="1:7" ht="22.5" customHeight="1" thickBot="1" x14ac:dyDescent="0.3">
      <c r="A102" s="117"/>
      <c r="B102" s="45" t="s">
        <v>105</v>
      </c>
      <c r="C102" s="78"/>
      <c r="D102" s="160"/>
      <c r="E102" s="186"/>
      <c r="F102" s="187"/>
    </row>
    <row r="103" spans="1:7" x14ac:dyDescent="0.25">
      <c r="A103" s="17"/>
    </row>
    <row r="104" spans="1:7" x14ac:dyDescent="0.25">
      <c r="A104" s="17" t="s">
        <v>115</v>
      </c>
      <c r="E104" s="219"/>
      <c r="F104" s="219"/>
    </row>
    <row r="105" spans="1:7" x14ac:dyDescent="0.25">
      <c r="A105" s="17" t="s">
        <v>131</v>
      </c>
      <c r="E105" s="165" t="str">
        <f>E39</f>
        <v/>
      </c>
      <c r="F105" s="165"/>
      <c r="G105" s="40"/>
    </row>
    <row r="106" spans="1:7" x14ac:dyDescent="0.25">
      <c r="A106" s="19" t="s">
        <v>136</v>
      </c>
      <c r="E106" s="158" t="e">
        <f>(ABS(E104)+ABS(E105))/2</f>
        <v>#VALUE!</v>
      </c>
      <c r="F106" s="158"/>
      <c r="G106" s="40"/>
    </row>
    <row r="107" spans="1:7" x14ac:dyDescent="0.25">
      <c r="A107" s="17" t="s">
        <v>116</v>
      </c>
      <c r="E107" s="220"/>
      <c r="F107" s="220"/>
    </row>
    <row r="108" spans="1:7" x14ac:dyDescent="0.25">
      <c r="A108" s="17" t="s">
        <v>132</v>
      </c>
      <c r="E108" s="165" t="str">
        <f>IF(AND(OR(C67&lt;&gt;"",C67=""),C68=""),E64,"")</f>
        <v/>
      </c>
      <c r="F108" s="165"/>
      <c r="G108" s="40"/>
    </row>
    <row r="109" spans="1:7" x14ac:dyDescent="0.25">
      <c r="A109" s="19" t="s">
        <v>141</v>
      </c>
      <c r="E109" s="158" t="e">
        <f>IF(AND(OR(C67="",C67&lt;&gt;""),C68=""),(ABS(E107)+ABS(E108))/2,0)</f>
        <v>#VALUE!</v>
      </c>
      <c r="F109" s="158"/>
      <c r="G109" s="40"/>
    </row>
    <row r="110" spans="1:7" x14ac:dyDescent="0.25">
      <c r="A110" s="17" t="s">
        <v>117</v>
      </c>
      <c r="E110" s="219"/>
      <c r="F110" s="219"/>
    </row>
    <row r="111" spans="1:7" x14ac:dyDescent="0.25">
      <c r="A111" s="17" t="s">
        <v>133</v>
      </c>
      <c r="E111" s="165" t="str">
        <f>E76</f>
        <v/>
      </c>
      <c r="F111" s="165"/>
      <c r="G111" s="40"/>
    </row>
    <row r="112" spans="1:7" x14ac:dyDescent="0.25">
      <c r="A112" s="19" t="s">
        <v>135</v>
      </c>
      <c r="E112" s="158" t="e">
        <f>(ABS(E110)+ABS(E111))/2</f>
        <v>#VALUE!</v>
      </c>
      <c r="F112" s="158"/>
      <c r="G112" s="40"/>
    </row>
    <row r="113" spans="1:6" x14ac:dyDescent="0.25">
      <c r="A113" s="24" t="s">
        <v>142</v>
      </c>
      <c r="E113" s="158" t="e">
        <f>SQRT(IF(B55&gt;0.5,(B55/100)^2,0)+IF(AND(OR(C67="",C67&lt;&gt;""),C68=""),E65^2,0)+E77^2)</f>
        <v>#VALUE!</v>
      </c>
      <c r="F113" s="158"/>
    </row>
    <row r="114" spans="1:6" x14ac:dyDescent="0.25">
      <c r="A114" s="17"/>
    </row>
    <row r="115" spans="1:6" x14ac:dyDescent="0.25">
      <c r="A115" s="19" t="s">
        <v>148</v>
      </c>
      <c r="E115" s="157" t="e">
        <f>SQRT(E106^2+E109^2+E112^2+E113^2)</f>
        <v>#VALUE!</v>
      </c>
      <c r="F115" s="157"/>
    </row>
    <row r="117" spans="1:6" x14ac:dyDescent="0.25">
      <c r="A117" s="17" t="s">
        <v>83</v>
      </c>
    </row>
    <row r="118" spans="1:6" x14ac:dyDescent="0.25">
      <c r="A118" s="17" t="s">
        <v>75</v>
      </c>
    </row>
    <row r="119" spans="1:6" x14ac:dyDescent="0.25">
      <c r="A119" s="16" t="s">
        <v>157</v>
      </c>
    </row>
    <row r="120" spans="1:6" x14ac:dyDescent="0.25">
      <c r="A120" s="16" t="s">
        <v>154</v>
      </c>
    </row>
    <row r="121" spans="1:6" x14ac:dyDescent="0.25">
      <c r="A121" s="16" t="s">
        <v>140</v>
      </c>
    </row>
    <row r="122" spans="1:6" x14ac:dyDescent="0.25">
      <c r="A122" s="22" t="s">
        <v>155</v>
      </c>
    </row>
  </sheetData>
  <sheetProtection algorithmName="SHA-512" hashValue="UQAGEmujrJBlXtsm4aZlBM8D/Y4BE/NOEhvSBbIwVNrEJeJgmdlca4xfjjst/9G3qjScF+c6ls4IhHfwe4TDBQ==" saltValue="GltQq0RgDj3W+0zDf8oJvQ==" spinCount="100000" sheet="1" objects="1" scenarios="1"/>
  <mergeCells count="144">
    <mergeCell ref="D20:D21"/>
    <mergeCell ref="B84:C84"/>
    <mergeCell ref="B85:C85"/>
    <mergeCell ref="E35:F35"/>
    <mergeCell ref="A87:D87"/>
    <mergeCell ref="A98:D98"/>
    <mergeCell ref="A99:D99"/>
    <mergeCell ref="A39:D39"/>
    <mergeCell ref="A40:D40"/>
    <mergeCell ref="A46:D46"/>
    <mergeCell ref="A47:D47"/>
    <mergeCell ref="A64:D64"/>
    <mergeCell ref="A65:D65"/>
    <mergeCell ref="A76:D76"/>
    <mergeCell ref="A77:D77"/>
    <mergeCell ref="A86:D86"/>
    <mergeCell ref="B75:C75"/>
    <mergeCell ref="E86:F86"/>
    <mergeCell ref="B71:C71"/>
    <mergeCell ref="B72:C72"/>
    <mergeCell ref="B80:C80"/>
    <mergeCell ref="B83:C83"/>
    <mergeCell ref="B82:C82"/>
    <mergeCell ref="B81:C81"/>
    <mergeCell ref="E113:F113"/>
    <mergeCell ref="E115:F115"/>
    <mergeCell ref="E96:F96"/>
    <mergeCell ref="B97:C97"/>
    <mergeCell ref="B58:C58"/>
    <mergeCell ref="E94:F94"/>
    <mergeCell ref="B95:C95"/>
    <mergeCell ref="E95:F95"/>
    <mergeCell ref="B96:C96"/>
    <mergeCell ref="E112:F112"/>
    <mergeCell ref="E65:F65"/>
    <mergeCell ref="E87:F87"/>
    <mergeCell ref="E77:F77"/>
    <mergeCell ref="E111:F111"/>
    <mergeCell ref="E108:F108"/>
    <mergeCell ref="E104:F104"/>
    <mergeCell ref="E107:F107"/>
    <mergeCell ref="E110:F110"/>
    <mergeCell ref="E106:F106"/>
    <mergeCell ref="E109:F109"/>
    <mergeCell ref="E97:F97"/>
    <mergeCell ref="E105:F105"/>
    <mergeCell ref="B73:C73"/>
    <mergeCell ref="B74:C74"/>
    <mergeCell ref="B14:C14"/>
    <mergeCell ref="B15:C15"/>
    <mergeCell ref="B31:C31"/>
    <mergeCell ref="E76:F76"/>
    <mergeCell ref="E13:F13"/>
    <mergeCell ref="E14:F14"/>
    <mergeCell ref="E15:F15"/>
    <mergeCell ref="E52:F52"/>
    <mergeCell ref="B62:C62"/>
    <mergeCell ref="B63:C63"/>
    <mergeCell ref="E53:F53"/>
    <mergeCell ref="B33:C33"/>
    <mergeCell ref="E33:F33"/>
    <mergeCell ref="B70:C70"/>
    <mergeCell ref="E70:F70"/>
    <mergeCell ref="E61:F61"/>
    <mergeCell ref="E62:F62"/>
    <mergeCell ref="E63:F63"/>
    <mergeCell ref="E37:F37"/>
    <mergeCell ref="E38:F38"/>
    <mergeCell ref="E42:F42"/>
    <mergeCell ref="D23:D24"/>
    <mergeCell ref="A17:D17"/>
    <mergeCell ref="A20:A24"/>
    <mergeCell ref="E6:F6"/>
    <mergeCell ref="E7:F7"/>
    <mergeCell ref="E8:F8"/>
    <mergeCell ref="E11:F11"/>
    <mergeCell ref="E12:F12"/>
    <mergeCell ref="E83:F83"/>
    <mergeCell ref="E45:F45"/>
    <mergeCell ref="E46:F46"/>
    <mergeCell ref="E64:F64"/>
    <mergeCell ref="E29:F29"/>
    <mergeCell ref="E34:F34"/>
    <mergeCell ref="E44:F44"/>
    <mergeCell ref="E59:F59"/>
    <mergeCell ref="E60:F60"/>
    <mergeCell ref="E31:F31"/>
    <mergeCell ref="E30:F30"/>
    <mergeCell ref="E36:F36"/>
    <mergeCell ref="E39:F39"/>
    <mergeCell ref="E73:F73"/>
    <mergeCell ref="E74:F74"/>
    <mergeCell ref="E75:F75"/>
    <mergeCell ref="E71:F71"/>
    <mergeCell ref="E72:F72"/>
    <mergeCell ref="E55:F55"/>
    <mergeCell ref="B6:C6"/>
    <mergeCell ref="B7:C7"/>
    <mergeCell ref="B8:C8"/>
    <mergeCell ref="B60:C60"/>
    <mergeCell ref="B61:C61"/>
    <mergeCell ref="B29:C29"/>
    <mergeCell ref="B30:C30"/>
    <mergeCell ref="B34:C34"/>
    <mergeCell ref="B44:C44"/>
    <mergeCell ref="B59:C59"/>
    <mergeCell ref="B11:C11"/>
    <mergeCell ref="B52:C52"/>
    <mergeCell ref="B53:C53"/>
    <mergeCell ref="B35:C35"/>
    <mergeCell ref="B55:C55"/>
    <mergeCell ref="B38:C38"/>
    <mergeCell ref="B42:C42"/>
    <mergeCell ref="B43:C43"/>
    <mergeCell ref="B41:C41"/>
    <mergeCell ref="B45:C45"/>
    <mergeCell ref="B36:C36"/>
    <mergeCell ref="B37:C37"/>
    <mergeCell ref="B12:C12"/>
    <mergeCell ref="B13:C13"/>
    <mergeCell ref="A101:A102"/>
    <mergeCell ref="A89:A90"/>
    <mergeCell ref="E99:F99"/>
    <mergeCell ref="B92:C92"/>
    <mergeCell ref="E98:F98"/>
    <mergeCell ref="B93:C93"/>
    <mergeCell ref="E93:F93"/>
    <mergeCell ref="B94:C94"/>
    <mergeCell ref="E17:F17"/>
    <mergeCell ref="D101:D102"/>
    <mergeCell ref="E101:F102"/>
    <mergeCell ref="A67:A68"/>
    <mergeCell ref="E67:F67"/>
    <mergeCell ref="E68:F68"/>
    <mergeCell ref="E84:F84"/>
    <mergeCell ref="E85:F85"/>
    <mergeCell ref="E81:F81"/>
    <mergeCell ref="E82:F82"/>
    <mergeCell ref="E40:F40"/>
    <mergeCell ref="E43:F43"/>
    <mergeCell ref="E41:F41"/>
    <mergeCell ref="E47:F47"/>
    <mergeCell ref="B54:C54"/>
    <mergeCell ref="E54:F54"/>
  </mergeCells>
  <conditionalFormatting sqref="E101">
    <cfRule type="expression" dxfId="2" priority="3">
      <formula>$C$101&lt;&gt;""</formula>
    </cfRule>
  </conditionalFormatting>
  <conditionalFormatting sqref="E107">
    <cfRule type="expression" dxfId="1" priority="2">
      <formula>AND(OR($C$67&lt;&gt;"",$C$67=""),$C$68="")</formula>
    </cfRule>
  </conditionalFormatting>
  <conditionalFormatting sqref="E108:F108">
    <cfRule type="expression" dxfId="0" priority="1">
      <formula>AND($C$67="",$C$68&lt;&gt;"")</formula>
    </cfRule>
  </conditionalFormatting>
  <dataValidations disablePrompts="1" count="1">
    <dataValidation type="list" allowBlank="1" showInputMessage="1" showErrorMessage="1" prompt="Hier kann zwischen der Einheit [t/h] (z.B. Ablesen der Förderstärke bei leerem Förderband) und [%] (z.B. direktes Ablesen der relativen Abweichung aus der Bedieneinheit der Förderbandwaage) gewählt werden." sqref="D58 D80" xr:uid="{85B4F965-25DE-4969-B64F-12585D34062F}">
      <formula1>"Anzeige [t/h],Anzeige [%]"</formula1>
    </dataValidation>
  </dataValidations>
  <pageMargins left="0.47244094488188981" right="0.23622047244094491" top="0.74803149606299213" bottom="0.74803149606299213" header="0.31496062992125984" footer="0.31496062992125984"/>
  <pageSetup paperSize="9" scale="68" fitToHeight="0" orientation="landscape" r:id="rId1"/>
  <headerFooter>
    <oddHeader>&amp;R&amp;12&amp;D</oddHeader>
    <oddFooter>&amp;L&amp;12&amp;F&amp;R&amp;12&amp;P/&amp;N</oddFooter>
  </headerFooter>
  <rowBreaks count="2" manualBreakCount="2">
    <brk id="48" max="6" man="1"/>
    <brk id="78" max="6" man="1"/>
  </rowBreaks>
  <ignoredErrors>
    <ignoredError sqref="E54" unlockedFormula="1"/>
  </ignoredError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Informationen und Legende</vt:lpstr>
      <vt:lpstr>Referenzwaage</vt:lpstr>
      <vt:lpstr>Wägezelle + Bandgeschwind.</vt:lpstr>
      <vt:lpstr>Referenzwaage!Druckbereich</vt:lpstr>
      <vt:lpstr>'Wägezelle + Bandgeschwind.'!Druckbereich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Deutsche Emissionshandelsstelle (DEHSt) im Umweltbundesamt</dc:creator>
  <cp:lastPrinted>2020-04-30T20:02:40Z</cp:lastPrinted>
  <dcterms:created xsi:type="dcterms:W3CDTF">2015-06-15T15:28:31Z</dcterms:created>
  <dcterms:modified xsi:type="dcterms:W3CDTF">2020-09-14T08:08:13Z</dcterms:modified>
</cp:coreProperties>
</file>